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xml"/>
  <Override PartName="/xl/charts/chart4.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xml"/>
  <Override PartName="/xl/charts/chart6.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xml"/>
  <Override PartName="/xl/charts/chart7.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xml"/>
  <Override PartName="/xl/charts/chart8.xml" ContentType="application/vnd.openxmlformats-officedocument.drawingml.chart+xml"/>
  <Override PartName="/xl/theme/themeOverride7.xml" ContentType="application/vnd.openxmlformats-officedocument.themeOverride+xml"/>
  <Override PartName="/xl/drawings/drawing10.xml" ContentType="application/vnd.openxmlformats-officedocument.drawing+xml"/>
  <Override PartName="/xl/charts/chart9.xml" ContentType="application/vnd.openxmlformats-officedocument.drawingml.chart+xml"/>
  <Override PartName="/xl/theme/themeOverride8.xml" ContentType="application/vnd.openxmlformats-officedocument.themeOverride+xml"/>
  <Override PartName="/xl/drawings/drawing11.xml" ContentType="application/vnd.openxmlformats-officedocument.drawing+xml"/>
  <Override PartName="/xl/charts/chart10.xml" ContentType="application/vnd.openxmlformats-officedocument.drawingml.chart+xml"/>
  <Override PartName="/xl/theme/themeOverride9.xml" ContentType="application/vnd.openxmlformats-officedocument.themeOverride+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theme/themeOverride10.xml" ContentType="application/vnd.openxmlformats-officedocument.themeOverride+xml"/>
  <Override PartName="/xl/drawings/drawing14.xml" ContentType="application/vnd.openxmlformats-officedocument.drawing+xml"/>
  <Override PartName="/xl/charts/chart13.xml" ContentType="application/vnd.openxmlformats-officedocument.drawingml.chart+xml"/>
  <Override PartName="/xl/theme/themeOverride11.xml" ContentType="application/vnd.openxmlformats-officedocument.themeOverride+xml"/>
  <Override PartName="/xl/charts/chart14.xml" ContentType="application/vnd.openxmlformats-officedocument.drawingml.chart+xml"/>
  <Override PartName="/xl/theme/themeOverride12.xml" ContentType="application/vnd.openxmlformats-officedocument.themeOverride+xml"/>
  <Override PartName="/xl/charts/chart15.xml" ContentType="application/vnd.openxmlformats-officedocument.drawingml.chart+xml"/>
  <Override PartName="/xl/drawings/drawing15.xml" ContentType="application/vnd.openxmlformats-officedocument.drawing+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915" yWindow="15" windowWidth="19440" windowHeight="11760" tabRatio="925" firstSheet="6" activeTab="15"/>
  </bookViews>
  <sheets>
    <sheet name="Introduction" sheetId="34" r:id="rId1"/>
    <sheet name="Governance &amp; Leadership" sheetId="23" r:id="rId2"/>
    <sheet name="Finance Ops &amp; Admn" sheetId="24" r:id="rId3"/>
    <sheet name="Human Resource Management" sheetId="20" r:id="rId4"/>
    <sheet name="Resource Mobilization" sheetId="28" r:id="rId5"/>
    <sheet name="M&amp;E &amp; Knowledge Management" sheetId="8" r:id="rId6"/>
    <sheet name="Program Management" sheetId="29" r:id="rId7"/>
    <sheet name="Communications" sheetId="30" r:id="rId8"/>
    <sheet name="Grants &amp; Sub-Grants" sheetId="25" state="hidden" r:id="rId9"/>
    <sheet name="Service Del &amp; Qual Assurance" sheetId="1" state="hidden" r:id="rId10"/>
    <sheet name="Coordination &amp; Collaboration" sheetId="21" state="hidden" r:id="rId11"/>
    <sheet name="SBCC" sheetId="37" r:id="rId12"/>
    <sheet name="Advocacy Ntwking Alliance Bldg" sheetId="22" state="hidden" r:id="rId13"/>
    <sheet name="scores" sheetId="31" state="veryHidden" r:id="rId14"/>
    <sheet name="Charts Data" sheetId="32" state="veryHidden" r:id="rId15"/>
    <sheet name="Dashboards-Overall Scores" sheetId="33" r:id="rId16"/>
    <sheet name="Dashboards-Category Scores" sheetId="36" r:id="rId17"/>
    <sheet name="Sustainability Factors" sheetId="35" r:id="rId18"/>
    <sheet name="Action Plan" sheetId="38" r:id="rId19"/>
  </sheets>
  <definedNames>
    <definedName name="_xlnm.Print_Area" localSheetId="12">'Advocacy Ntwking Alliance Bldg'!$A$1:$L$10</definedName>
    <definedName name="_xlnm.Print_Area" localSheetId="7">Communications!$A$1:$L$9</definedName>
    <definedName name="_xlnm.Print_Area" localSheetId="10">'Coordination &amp; Collaboration'!$A$1:$L$7</definedName>
    <definedName name="_xlnm.Print_Area" localSheetId="16">'Dashboards-Category Scores'!$A$1:$T$80</definedName>
    <definedName name="_xlnm.Print_Area" localSheetId="15">'Dashboards-Overall Scores'!$A$1:$T$44</definedName>
    <definedName name="_xlnm.Print_Area" localSheetId="2">'Finance Ops &amp; Admn'!$A$1:$L$17</definedName>
    <definedName name="_xlnm.Print_Area" localSheetId="1">'Governance &amp; Leadership'!$A$1:$L$13</definedName>
    <definedName name="_xlnm.Print_Area" localSheetId="8">'Grants &amp; Sub-Grants'!$A$1:$L$10</definedName>
    <definedName name="_xlnm.Print_Area" localSheetId="3">'Human Resource Management'!$A$1:$L$12</definedName>
    <definedName name="_xlnm.Print_Area" localSheetId="5">'M&amp;E &amp; Knowledge Management'!$A$1:$L$16</definedName>
    <definedName name="_xlnm.Print_Area" localSheetId="6">'Program Management'!$A$1:$L$9</definedName>
    <definedName name="_xlnm.Print_Area" localSheetId="4">'Resource Mobilization'!$A$1:$L$10</definedName>
    <definedName name="_xlnm.Print_Area" localSheetId="11">SBCC!$A$1:$M$19</definedName>
    <definedName name="_xlnm.Print_Area" localSheetId="9">'Service Del &amp; Qual Assurance'!$A$1:$L$10</definedName>
    <definedName name="_xlnm.Print_Titles" localSheetId="12">'Advocacy Ntwking Alliance Bldg'!$1:$3</definedName>
    <definedName name="_xlnm.Print_Titles" localSheetId="7">Communications!$1:$3</definedName>
    <definedName name="_xlnm.Print_Titles" localSheetId="10">'Coordination &amp; Collaboration'!$1:$3</definedName>
    <definedName name="_xlnm.Print_Titles" localSheetId="2">'Finance Ops &amp; Admn'!$1:$3</definedName>
    <definedName name="_xlnm.Print_Titles" localSheetId="1">'Governance &amp; Leadership'!$1:$3</definedName>
    <definedName name="_xlnm.Print_Titles" localSheetId="8">'Grants &amp; Sub-Grants'!$1:$3</definedName>
    <definedName name="_xlnm.Print_Titles" localSheetId="3">'Human Resource Management'!$1:$3</definedName>
    <definedName name="_xlnm.Print_Titles" localSheetId="5">'M&amp;E &amp; Knowledge Management'!$1:$3</definedName>
    <definedName name="_xlnm.Print_Titles" localSheetId="6">'Program Management'!$1:$3</definedName>
    <definedName name="_xlnm.Print_Titles" localSheetId="4">'Resource Mobilization'!$1:$3</definedName>
    <definedName name="_xlnm.Print_Titles" localSheetId="9">'Service Del &amp; Qual Assurance'!$1:$3</definedName>
    <definedName name="scores">scores!$A$1:$A$5</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L9" i="23" l="1"/>
  <c r="H16" i="36" l="1"/>
  <c r="C53" i="36" s="1"/>
  <c r="L9" i="29" l="1"/>
  <c r="L18" i="37" l="1"/>
  <c r="L17" i="37"/>
  <c r="L16" i="37"/>
  <c r="L15" i="37"/>
  <c r="L12" i="37"/>
  <c r="L9" i="37"/>
  <c r="L6" i="37"/>
  <c r="L4" i="37"/>
  <c r="L7" i="30"/>
  <c r="L6" i="30"/>
  <c r="L5" i="30"/>
  <c r="L4" i="30"/>
  <c r="L11" i="20"/>
  <c r="L10" i="20"/>
  <c r="L9" i="20"/>
  <c r="L8" i="20"/>
  <c r="L7" i="20"/>
  <c r="L5" i="20"/>
  <c r="L4" i="20"/>
  <c r="L12" i="23" l="1"/>
  <c r="L7" i="23"/>
  <c r="L4" i="23"/>
  <c r="L15" i="8" l="1"/>
  <c r="L14" i="8"/>
  <c r="L11" i="8"/>
  <c r="L9" i="8"/>
  <c r="L7" i="8"/>
  <c r="L4" i="8"/>
  <c r="L8" i="29"/>
  <c r="L7" i="29"/>
  <c r="L5" i="29"/>
  <c r="L4" i="29"/>
  <c r="L5" i="24"/>
  <c r="L6" i="24"/>
  <c r="L7" i="24"/>
  <c r="L8" i="24"/>
  <c r="L9" i="24"/>
  <c r="L10" i="24"/>
  <c r="L11" i="24"/>
  <c r="L12" i="24"/>
  <c r="L13" i="24"/>
  <c r="L14" i="24"/>
  <c r="L15" i="24"/>
  <c r="L16" i="24"/>
  <c r="L4" i="24"/>
  <c r="L6" i="28"/>
  <c r="L8" i="28"/>
  <c r="L4" i="28"/>
  <c r="C2" i="36" l="1"/>
  <c r="C10" i="36"/>
  <c r="A106" i="32" l="1"/>
  <c r="A105" i="32"/>
  <c r="A104" i="32"/>
  <c r="A103" i="32"/>
  <c r="A102" i="32"/>
  <c r="A101" i="32"/>
  <c r="A100" i="32"/>
  <c r="A99" i="32"/>
  <c r="A98" i="32"/>
  <c r="A97" i="32"/>
  <c r="A96" i="32"/>
  <c r="A95" i="32"/>
  <c r="B101" i="32" l="1"/>
  <c r="B100" i="32"/>
  <c r="B105" i="32"/>
  <c r="B104" i="32"/>
  <c r="B103" i="32"/>
  <c r="B102" i="32"/>
  <c r="B95" i="32"/>
  <c r="M78" i="35"/>
  <c r="L78" i="35"/>
  <c r="M77" i="35"/>
  <c r="L77" i="35"/>
  <c r="K77" i="35"/>
  <c r="N77" i="35" s="1"/>
  <c r="M76" i="35"/>
  <c r="L76" i="35"/>
  <c r="M75" i="35"/>
  <c r="L75" i="35"/>
  <c r="K78" i="35" l="1"/>
  <c r="N78" i="35" s="1"/>
  <c r="B99" i="32"/>
  <c r="H18" i="36"/>
  <c r="C55" i="36" s="1"/>
  <c r="B98" i="32"/>
  <c r="K76" i="35"/>
  <c r="N76" i="35" s="1"/>
  <c r="B97" i="32"/>
  <c r="B96" i="32"/>
  <c r="K75" i="35"/>
  <c r="N75" i="35" s="1"/>
  <c r="H17" i="36"/>
  <c r="C54" i="36" s="1"/>
  <c r="L19" i="37"/>
  <c r="H19" i="36"/>
  <c r="C56" i="36" s="1"/>
  <c r="K71" i="35"/>
  <c r="L71" i="35" s="1"/>
  <c r="L7" i="21"/>
  <c r="L10" i="1"/>
  <c r="L10" i="25"/>
  <c r="C35" i="36"/>
  <c r="B7" i="33"/>
  <c r="L16" i="8"/>
  <c r="C32" i="36"/>
  <c r="C28" i="36"/>
  <c r="L12" i="20"/>
  <c r="L17" i="24"/>
  <c r="C8" i="36"/>
  <c r="C12" i="36"/>
  <c r="C16" i="36"/>
  <c r="L13" i="23"/>
  <c r="C38" i="36"/>
  <c r="C37" i="36"/>
  <c r="C36" i="36"/>
  <c r="C34" i="36"/>
  <c r="C33" i="36"/>
  <c r="C31" i="36"/>
  <c r="C30" i="36"/>
  <c r="C29" i="36"/>
  <c r="C26" i="36"/>
  <c r="C25" i="36"/>
  <c r="C24" i="36"/>
  <c r="C23" i="36"/>
  <c r="C22" i="36"/>
  <c r="C21" i="36"/>
  <c r="C20" i="36"/>
  <c r="C19" i="36"/>
  <c r="C18" i="36"/>
  <c r="C17" i="36"/>
  <c r="C15" i="36"/>
  <c r="C14" i="36"/>
  <c r="C13" i="36"/>
  <c r="C11" i="36"/>
  <c r="C9" i="36"/>
  <c r="C7" i="36"/>
  <c r="C6" i="36"/>
  <c r="C5" i="36"/>
  <c r="C4" i="36"/>
  <c r="C3" i="36"/>
  <c r="H15" i="36"/>
  <c r="C52" i="36" s="1"/>
  <c r="H14" i="36"/>
  <c r="C51" i="36" s="1"/>
  <c r="H13" i="36"/>
  <c r="C50" i="36" s="1"/>
  <c r="H12" i="36"/>
  <c r="C49" i="36" s="1"/>
  <c r="H11" i="36"/>
  <c r="C48" i="36" s="1"/>
  <c r="H10" i="36"/>
  <c r="C47" i="36" s="1"/>
  <c r="H9" i="36"/>
  <c r="C46" i="36" s="1"/>
  <c r="H8" i="36"/>
  <c r="C45" i="36" s="1"/>
  <c r="H7" i="36"/>
  <c r="C44" i="36" s="1"/>
  <c r="H6" i="36"/>
  <c r="C43" i="36" s="1"/>
  <c r="H5" i="36"/>
  <c r="C42" i="36" s="1"/>
  <c r="H4" i="36"/>
  <c r="C41" i="36" s="1"/>
  <c r="H3" i="36"/>
  <c r="C40" i="36" s="1"/>
  <c r="H2" i="36"/>
  <c r="C39" i="36" s="1"/>
  <c r="H25" i="36"/>
  <c r="C62" i="36" s="1"/>
  <c r="H24" i="36"/>
  <c r="C61" i="36" s="1"/>
  <c r="N85" i="35"/>
  <c r="M85" i="35"/>
  <c r="M84" i="35"/>
  <c r="L84" i="35"/>
  <c r="M82" i="35"/>
  <c r="L82" i="35"/>
  <c r="M81" i="35"/>
  <c r="L81" i="35"/>
  <c r="M80" i="35"/>
  <c r="L80" i="35"/>
  <c r="M79" i="35"/>
  <c r="L79" i="35"/>
  <c r="N72" i="35"/>
  <c r="M72" i="35"/>
  <c r="N71" i="35"/>
  <c r="M71" i="35"/>
  <c r="N70" i="35"/>
  <c r="M70" i="35"/>
  <c r="N69" i="35"/>
  <c r="M69" i="35"/>
  <c r="N68" i="35"/>
  <c r="M68" i="35"/>
  <c r="M65" i="35"/>
  <c r="L65" i="35"/>
  <c r="M64" i="35"/>
  <c r="L64" i="35"/>
  <c r="M63" i="35"/>
  <c r="L63" i="35"/>
  <c r="M62" i="35"/>
  <c r="L62" i="35"/>
  <c r="M61" i="35"/>
  <c r="L61" i="35"/>
  <c r="N60" i="35"/>
  <c r="L60" i="35"/>
  <c r="N59" i="35"/>
  <c r="L59" i="35"/>
  <c r="N56" i="35"/>
  <c r="M56" i="35"/>
  <c r="N55" i="35"/>
  <c r="M55" i="35"/>
  <c r="N54" i="35"/>
  <c r="M54" i="35"/>
  <c r="N53" i="35"/>
  <c r="M53" i="35"/>
  <c r="M50" i="35"/>
  <c r="L50" i="35"/>
  <c r="M49" i="35"/>
  <c r="L49" i="35"/>
  <c r="M48" i="35"/>
  <c r="L48" i="35"/>
  <c r="M47" i="35"/>
  <c r="L47" i="35"/>
  <c r="M44" i="35"/>
  <c r="L44" i="35"/>
  <c r="M43" i="35"/>
  <c r="L43" i="35"/>
  <c r="M42" i="35"/>
  <c r="L42" i="35"/>
  <c r="M41" i="35"/>
  <c r="L41" i="35"/>
  <c r="M40" i="35"/>
  <c r="L40" i="35"/>
  <c r="M39" i="35"/>
  <c r="L39" i="35"/>
  <c r="N36" i="35"/>
  <c r="L36" i="35"/>
  <c r="N35" i="35"/>
  <c r="M35" i="35"/>
  <c r="N34" i="35"/>
  <c r="M34" i="35"/>
  <c r="N31" i="35"/>
  <c r="M31" i="35"/>
  <c r="N30" i="35"/>
  <c r="M30" i="35"/>
  <c r="N29" i="35"/>
  <c r="M29" i="35"/>
  <c r="N28" i="35"/>
  <c r="M28" i="35"/>
  <c r="N27" i="35"/>
  <c r="M27" i="35"/>
  <c r="N26" i="35"/>
  <c r="M26" i="35"/>
  <c r="N25" i="35"/>
  <c r="M25" i="35"/>
  <c r="N22" i="35"/>
  <c r="L22" i="35"/>
  <c r="N21" i="35"/>
  <c r="M21" i="35"/>
  <c r="N20" i="35"/>
  <c r="L20" i="35"/>
  <c r="N19" i="35"/>
  <c r="L19" i="35"/>
  <c r="N18" i="35"/>
  <c r="L18" i="35"/>
  <c r="N17" i="35"/>
  <c r="L17" i="35"/>
  <c r="N16" i="35"/>
  <c r="L16" i="35"/>
  <c r="N15" i="35"/>
  <c r="L15" i="35"/>
  <c r="N14" i="35"/>
  <c r="L14" i="35"/>
  <c r="N13" i="35"/>
  <c r="L13" i="35"/>
  <c r="N12" i="35"/>
  <c r="L12" i="35"/>
  <c r="N11" i="35"/>
  <c r="L11" i="35"/>
  <c r="N10" i="35"/>
  <c r="L10" i="35"/>
  <c r="N7" i="35"/>
  <c r="M7" i="35"/>
  <c r="N6" i="35"/>
  <c r="M6" i="35"/>
  <c r="N5" i="35"/>
  <c r="M5" i="35"/>
  <c r="N4" i="35"/>
  <c r="M4" i="35"/>
  <c r="K85" i="35"/>
  <c r="L85" i="35" s="1"/>
  <c r="K82" i="35"/>
  <c r="N82" i="35" s="1"/>
  <c r="K81" i="35"/>
  <c r="N81" i="35" s="1"/>
  <c r="K80" i="35"/>
  <c r="N80" i="35" s="1"/>
  <c r="K72" i="35"/>
  <c r="L72" i="35" s="1"/>
  <c r="K69" i="35"/>
  <c r="L69" i="35" s="1"/>
  <c r="K68" i="35"/>
  <c r="L68" i="35" s="1"/>
  <c r="K65" i="35"/>
  <c r="N65" i="35" s="1"/>
  <c r="K63" i="35"/>
  <c r="N63" i="35" s="1"/>
  <c r="K62" i="35"/>
  <c r="N62" i="35" s="1"/>
  <c r="K61" i="35"/>
  <c r="N61" i="35" s="1"/>
  <c r="K59" i="35"/>
  <c r="M59" i="35" s="1"/>
  <c r="K56" i="35"/>
  <c r="L56" i="35" s="1"/>
  <c r="K55" i="35"/>
  <c r="L55" i="35" s="1"/>
  <c r="K53" i="35"/>
  <c r="L53" i="35" s="1"/>
  <c r="K50" i="35"/>
  <c r="N50" i="35" s="1"/>
  <c r="K49" i="35"/>
  <c r="N49" i="35" s="1"/>
  <c r="K48" i="35"/>
  <c r="N48" i="35" s="1"/>
  <c r="K47" i="35"/>
  <c r="N47" i="35" s="1"/>
  <c r="K44" i="35"/>
  <c r="N44" i="35" s="1"/>
  <c r="K43" i="35"/>
  <c r="N43" i="35" s="1"/>
  <c r="K41" i="35"/>
  <c r="N41" i="35" s="1"/>
  <c r="K40" i="35"/>
  <c r="N40" i="35" s="1"/>
  <c r="K39" i="35"/>
  <c r="N39" i="35" s="1"/>
  <c r="K34" i="35"/>
  <c r="L34" i="35" s="1"/>
  <c r="K31" i="35"/>
  <c r="L31" i="35" s="1"/>
  <c r="K30" i="35"/>
  <c r="L30" i="35" s="1"/>
  <c r="K29" i="35"/>
  <c r="L29" i="35" s="1"/>
  <c r="K28" i="35"/>
  <c r="L28" i="35" s="1"/>
  <c r="K27" i="35"/>
  <c r="L27" i="35" s="1"/>
  <c r="K26" i="35"/>
  <c r="L26" i="35" s="1"/>
  <c r="K25" i="35"/>
  <c r="L25" i="35" s="1"/>
  <c r="K22" i="35"/>
  <c r="M22" i="35" s="1"/>
  <c r="K21" i="35"/>
  <c r="L21" i="35" s="1"/>
  <c r="K19" i="35"/>
  <c r="M19" i="35" s="1"/>
  <c r="K18" i="35"/>
  <c r="M18" i="35" s="1"/>
  <c r="K17" i="35"/>
  <c r="M17" i="35" s="1"/>
  <c r="K15" i="35"/>
  <c r="M15" i="35" s="1"/>
  <c r="K14" i="35"/>
  <c r="M14" i="35" s="1"/>
  <c r="K13" i="35"/>
  <c r="M13" i="35" s="1"/>
  <c r="K11" i="35"/>
  <c r="M11" i="35" s="1"/>
  <c r="K10" i="35"/>
  <c r="M10" i="35" s="1"/>
  <c r="K7" i="35"/>
  <c r="L7" i="35" s="1"/>
  <c r="K6" i="35"/>
  <c r="L6" i="35" s="1"/>
  <c r="K5" i="35"/>
  <c r="L5" i="35" s="1"/>
  <c r="K4" i="35"/>
  <c r="L4" i="35" s="1"/>
  <c r="H23" i="36"/>
  <c r="C60" i="36" s="1"/>
  <c r="H22" i="36"/>
  <c r="C59" i="36" s="1"/>
  <c r="H21" i="36"/>
  <c r="C58" i="36" s="1"/>
  <c r="A114" i="32"/>
  <c r="A113" i="32"/>
  <c r="B113" i="32"/>
  <c r="B112" i="32"/>
  <c r="A112" i="32"/>
  <c r="A91" i="32"/>
  <c r="A89" i="32"/>
  <c r="B89" i="32"/>
  <c r="A90" i="32"/>
  <c r="B88" i="32"/>
  <c r="A88" i="32"/>
  <c r="A84" i="32"/>
  <c r="A81" i="32"/>
  <c r="A82" i="32"/>
  <c r="A83" i="32"/>
  <c r="B83" i="32"/>
  <c r="A80" i="32"/>
  <c r="A75" i="32"/>
  <c r="A73" i="32"/>
  <c r="B73" i="32"/>
  <c r="A74" i="32"/>
  <c r="B74" i="32"/>
  <c r="B72" i="32"/>
  <c r="A72" i="32"/>
  <c r="A68" i="32"/>
  <c r="A65" i="32"/>
  <c r="B65" i="32"/>
  <c r="A66" i="32"/>
  <c r="A67" i="32"/>
  <c r="B67" i="32"/>
  <c r="A64" i="32"/>
  <c r="A60" i="32"/>
  <c r="A57" i="32"/>
  <c r="A58" i="32"/>
  <c r="A59" i="32"/>
  <c r="B59" i="32"/>
  <c r="B56" i="32"/>
  <c r="A56" i="32"/>
  <c r="B57" i="32"/>
  <c r="A52" i="32"/>
  <c r="A50" i="32"/>
  <c r="A51" i="32"/>
  <c r="A47" i="32"/>
  <c r="A48" i="32"/>
  <c r="B48" i="32"/>
  <c r="A49" i="32"/>
  <c r="A46" i="32"/>
  <c r="B46" i="32"/>
  <c r="B47" i="32"/>
  <c r="A39" i="32"/>
  <c r="A42" i="32"/>
  <c r="B39" i="32"/>
  <c r="A40" i="32"/>
  <c r="A41" i="32"/>
  <c r="B29" i="32"/>
  <c r="B31" i="32"/>
  <c r="B34" i="32"/>
  <c r="A35" i="32"/>
  <c r="A34" i="32"/>
  <c r="A29" i="32"/>
  <c r="A30" i="32"/>
  <c r="A31" i="32"/>
  <c r="A32" i="32"/>
  <c r="A33" i="32"/>
  <c r="A28" i="32"/>
  <c r="A24" i="32"/>
  <c r="B14" i="32"/>
  <c r="B18" i="32"/>
  <c r="B21" i="32"/>
  <c r="B22" i="32"/>
  <c r="B23" i="32"/>
  <c r="A23" i="32"/>
  <c r="A12" i="32"/>
  <c r="A13" i="32"/>
  <c r="A14" i="32"/>
  <c r="A15" i="32"/>
  <c r="A16" i="32"/>
  <c r="A17" i="32"/>
  <c r="A18" i="32"/>
  <c r="A19" i="32"/>
  <c r="A20" i="32"/>
  <c r="A21" i="32"/>
  <c r="A22" i="32"/>
  <c r="A11" i="32"/>
  <c r="A7" i="32"/>
  <c r="A4" i="32"/>
  <c r="A5" i="32"/>
  <c r="A6" i="32"/>
  <c r="B3" i="32"/>
  <c r="A3" i="32"/>
  <c r="B16" i="32"/>
  <c r="B12" i="32"/>
  <c r="B58" i="32"/>
  <c r="B81" i="32"/>
  <c r="B6" i="32"/>
  <c r="B13" i="32"/>
  <c r="B11" i="32"/>
  <c r="B20" i="32"/>
  <c r="B33" i="32"/>
  <c r="B51" i="32"/>
  <c r="B64" i="32"/>
  <c r="B66" i="32"/>
  <c r="B5" i="32"/>
  <c r="B19" i="32"/>
  <c r="B15" i="32"/>
  <c r="B28" i="32"/>
  <c r="B32" i="32"/>
  <c r="B50" i="32"/>
  <c r="B80" i="32"/>
  <c r="B82" i="32"/>
  <c r="B4" i="32"/>
  <c r="B60" i="32" l="1"/>
  <c r="B12" i="33"/>
  <c r="B106" i="32"/>
  <c r="K35" i="35"/>
  <c r="L35" i="35" s="1"/>
  <c r="L10" i="28"/>
  <c r="C27" i="36"/>
  <c r="B40" i="32"/>
  <c r="B2" i="33"/>
  <c r="B7" i="32"/>
  <c r="B6" i="33"/>
  <c r="B52" i="32"/>
  <c r="B91" i="32"/>
  <c r="B11" i="33"/>
  <c r="B24" i="32"/>
  <c r="B3" i="33"/>
  <c r="B35" i="32"/>
  <c r="B4" i="33"/>
  <c r="B84" i="32"/>
  <c r="B10" i="33"/>
  <c r="B75" i="32"/>
  <c r="B9" i="33"/>
  <c r="B17" i="32"/>
  <c r="B30" i="32"/>
  <c r="K16" i="35"/>
  <c r="M16" i="35" s="1"/>
  <c r="K20" i="35"/>
  <c r="M20" i="35" s="1"/>
  <c r="K36" i="35"/>
  <c r="M36" i="35" s="1"/>
  <c r="K42" i="35"/>
  <c r="N42" i="35" s="1"/>
  <c r="K54" i="35"/>
  <c r="L54" i="35" s="1"/>
  <c r="K60" i="35"/>
  <c r="M60" i="35" s="1"/>
  <c r="K64" i="35"/>
  <c r="N64" i="35" s="1"/>
  <c r="K70" i="35"/>
  <c r="L70" i="35" s="1"/>
  <c r="K79" i="35"/>
  <c r="N79" i="35" s="1"/>
  <c r="K84" i="35"/>
  <c r="N84" i="35" s="1"/>
  <c r="L9" i="30"/>
  <c r="K12" i="35"/>
  <c r="M12" i="35" s="1"/>
  <c r="B90" i="32"/>
  <c r="B41" i="32"/>
  <c r="B49" i="32"/>
  <c r="H20" i="36"/>
  <c r="C57" i="36" s="1"/>
  <c r="L10" i="22"/>
  <c r="B24" i="33" l="1"/>
  <c r="C24" i="33"/>
  <c r="D24" i="33"/>
  <c r="B114" i="32"/>
  <c r="B13" i="33"/>
  <c r="B8" i="33"/>
  <c r="B68" i="32"/>
  <c r="B42" i="32"/>
  <c r="B5" i="33"/>
  <c r="B14" i="33" l="1"/>
</calcChain>
</file>

<file path=xl/sharedStrings.xml><?xml version="1.0" encoding="utf-8"?>
<sst xmlns="http://schemas.openxmlformats.org/spreadsheetml/2006/main" count="1441" uniqueCount="980">
  <si>
    <t>Sub-Domain</t>
  </si>
  <si>
    <t>Ideal Practice</t>
  </si>
  <si>
    <t>Key Question</t>
  </si>
  <si>
    <t>Stages</t>
  </si>
  <si>
    <t>Means of Verification</t>
  </si>
  <si>
    <t>Stage 1</t>
  </si>
  <si>
    <t>Stage 2</t>
  </si>
  <si>
    <t>Stage 3</t>
  </si>
  <si>
    <t>Stage 4</t>
  </si>
  <si>
    <t>Stage 5</t>
  </si>
  <si>
    <t>The organization works in isolation. They have no knowledge of the strategies or work of other organizations.</t>
  </si>
  <si>
    <t>Payroll</t>
  </si>
  <si>
    <t>Annual External Audit</t>
  </si>
  <si>
    <t>Coordination Roles</t>
  </si>
  <si>
    <t>Grants Management Policies and Procedures</t>
  </si>
  <si>
    <t>Sub-domain</t>
  </si>
  <si>
    <t>Human Resources Policy and Procedures Manual</t>
  </si>
  <si>
    <t>Performance Management</t>
  </si>
  <si>
    <t>Compensation Management</t>
  </si>
  <si>
    <t>Domain: Governance and Leadership</t>
  </si>
  <si>
    <t>No internal control systems exist.</t>
  </si>
  <si>
    <t>No payroll system exists.</t>
  </si>
  <si>
    <t>An incomplete payroll system exists with no clear polices and procedures to guide  implementation.</t>
  </si>
  <si>
    <t>A complete payroll systems exist with clear policies and procedures, which are not adhered to consistently.</t>
  </si>
  <si>
    <t xml:space="preserve">Is there updated  information and education materials on the services offered. Are these material periodically reviewed with relevant stakeholders? </t>
  </si>
  <si>
    <t>There is an operational risk plan in place and it is being applied and monitored regularly. It includes a risk assessment, analysis, and mitigation strategies.</t>
  </si>
  <si>
    <t>Does the organization have mission and vision statements?</t>
  </si>
  <si>
    <t>Strategic Leadership</t>
  </si>
  <si>
    <t>Does the organization have a human resources policy and procedures manual?</t>
  </si>
  <si>
    <t>Staff Training and Development</t>
  </si>
  <si>
    <t>Does the organization have a human resources data management system?</t>
  </si>
  <si>
    <t>Does the organization have a governing body and a constitution that guides its work?</t>
  </si>
  <si>
    <t>The organization has a strategic plan that is partially used to guide its work and is reviewed regularly.</t>
  </si>
  <si>
    <t>The organization has a strategic plan that guides its work and is reviewed regularly.</t>
  </si>
  <si>
    <t>Does the organization carry out donor mapping and scoping?</t>
  </si>
  <si>
    <t>Staff Recruitment and Retention</t>
  </si>
  <si>
    <t>Does the organization have a staff recruitment and retention policy that is fully adhered to?</t>
  </si>
  <si>
    <t>Knowledge Management</t>
  </si>
  <si>
    <t>The organization has no systematic process for capturing, packaging, and sharing knowledge.</t>
  </si>
  <si>
    <t>Does the organization systematically capture, package, and share knowledge to foster learning and expand knowledge?</t>
  </si>
  <si>
    <t>Project data is used consistently for decision making at all project levels.</t>
  </si>
  <si>
    <t>Project data is not consistently used to inform decisions at all project levels.</t>
  </si>
  <si>
    <t>Project data is used for decision making only at the implementation level and not at the management level.</t>
  </si>
  <si>
    <t xml:space="preserve">Stages </t>
  </si>
  <si>
    <t>Program Risk Plan</t>
  </si>
  <si>
    <t>Internal and External Communications</t>
  </si>
  <si>
    <t>Program Design</t>
  </si>
  <si>
    <t xml:space="preserve">Does the organization have an updated and operational communications strategy/plan that is used to guide its internal and external communications? </t>
  </si>
  <si>
    <t>Does the organization have a strategic plan that is used to guide its work and is reviewed regularly?</t>
  </si>
  <si>
    <t>Has the organization identified and engaged its key partners and stakeholders to deliver services?</t>
  </si>
  <si>
    <t>Does the organization have an operational system in place for tracking and reporting all technical, financial, and contractual requirements?</t>
  </si>
  <si>
    <t>There is no human resources policy and procedures manual in place.</t>
  </si>
  <si>
    <t>Does the organization have a staff training and development plan?</t>
  </si>
  <si>
    <t>The organization is in the process of establishing a governing body.</t>
  </si>
  <si>
    <t>The organization does not have a governing body.</t>
  </si>
  <si>
    <t>Mission and vision statements.</t>
  </si>
  <si>
    <t>Annual operational plans; Annual operational plan implementation status.</t>
  </si>
  <si>
    <t>Are board members selected according to the agreed criteria?</t>
  </si>
  <si>
    <t xml:space="preserve">There is a board, but there is no criteria for selecting board members. </t>
  </si>
  <si>
    <t>The organization has a governing body with a constitution that guides its work.</t>
  </si>
  <si>
    <t>Do the board members have clearly defined guidelines on their roles and responsibilities?</t>
  </si>
  <si>
    <t>The board members do not have guidelines on their roles and responsibilities.</t>
  </si>
  <si>
    <t>The organization does not have a strategic plan.</t>
  </si>
  <si>
    <t xml:space="preserve">The organization does not carry out annual operational planning based on the strategic plan. </t>
  </si>
  <si>
    <t>The organization does not evaluate the performance of the  board.</t>
  </si>
  <si>
    <t xml:space="preserve">The organization carries out annual operational planning. It involves the right stakeholders. The annual operational plan is not implemented. </t>
  </si>
  <si>
    <t>Does the organization evaluate the board's performance regularly?</t>
  </si>
  <si>
    <t>The organization does not have  mission and vision statements.</t>
  </si>
  <si>
    <t>The organization has mission and vision statements that are known to employees and fully used to guide the organization's work.</t>
  </si>
  <si>
    <t>The organization has mission and vision statements, known by employees and used to guide the organization's work.</t>
  </si>
  <si>
    <t>The organization is in the process of developing its mission and vision statements.</t>
  </si>
  <si>
    <t>The organization is in the process of developing a strategic plan.</t>
  </si>
  <si>
    <t>Does the organization carry out and implement annual operational planning?</t>
  </si>
  <si>
    <t>The organization is in the process of carrying out its first annual operational planning.</t>
  </si>
  <si>
    <t xml:space="preserve">The organization does not have a succession plan for leadership transition. </t>
  </si>
  <si>
    <t>The organization carries out annual operational planning. The annual operational plan is implemented as scheduled.</t>
  </si>
  <si>
    <t>Does the organization prepare, review, and monitor its approved budgets and workplan?</t>
  </si>
  <si>
    <t>The organization does not have any formalized  budgeting process.</t>
  </si>
  <si>
    <t>The organization has no accounting records.</t>
  </si>
  <si>
    <t>The organization has incomplete accounting records, financial documents, and a chart of accounts with or without secure storage.</t>
  </si>
  <si>
    <t>The organization has accounting records, and financial documents are coded in accordance with the chart of accounts, but there is no secure storage.</t>
  </si>
  <si>
    <t>The organization has accounting records, and financial documents are coded in accordance with the chart of accounts and securely stored.</t>
  </si>
  <si>
    <t>Does the organization produce periodic quality  financial reports in accordance with GAAP, government, and donor requirements?</t>
  </si>
  <si>
    <t>The organization's financial reports  are not consistently prepared for relevant stakeholders.</t>
  </si>
  <si>
    <t xml:space="preserve">The organization prepares  periodic financial reports for relevant stakeholders, but they do not comply with organizational policies, GAAP, government and donor requirements.
</t>
  </si>
  <si>
    <t xml:space="preserve">The organization prepares periodic financial reports for relevant stakeholders, which comply with organizational policies , GAAP, government and donor requirements. Some reports are reviewed and approved.
</t>
  </si>
  <si>
    <t xml:space="preserve">The organization prepares periodic, quality financial reports for relevant stakeholders, which comply with organizational policies , GAAP, government and donor requirements. Reports are  reviewed and approved.
</t>
  </si>
  <si>
    <t xml:space="preserve">Does the organization have  strong internal control systems known to all staff and board and consistently adhered to? </t>
  </si>
  <si>
    <t>Does the organization have a written procurement policy and procedures, which are known and adhered to by all staff?</t>
  </si>
  <si>
    <t xml:space="preserve">The organization has no purchasing and procurement policy. </t>
  </si>
  <si>
    <t xml:space="preserve">The organization has no cash and banking systems or management controls. 
</t>
  </si>
  <si>
    <t xml:space="preserve">The organization has a cash and banking system that is incomplete. No cash management controls are in place.
</t>
  </si>
  <si>
    <t xml:space="preserve">The organization has a cash and banking system in place, as well as some management controls, but they are not known to or adhered to by staff.
</t>
  </si>
  <si>
    <t xml:space="preserve">The organization has a cash and banking system in place, as well as management controls, which are known by staff, but not adhered to consistently.  </t>
  </si>
  <si>
    <t>The organization maintains an up-to-date inventory and asset management system.</t>
  </si>
  <si>
    <t xml:space="preserve">Does the organization have an up-to-date inventory and asset management system? </t>
  </si>
  <si>
    <t>The organization does not have an inventory or asset management system.</t>
  </si>
  <si>
    <t>The organization has an incomplete inventory and asset management system (no asset tagging), which lacks periodic verification.</t>
  </si>
  <si>
    <t>The organization has a complete inventory and asset management system; however, not all assets are routinely tagged, and there is no routine verification.</t>
  </si>
  <si>
    <t>The organization has a complete inventory and asset management system; assets are routinely tagged, but there is no routine verification.</t>
  </si>
  <si>
    <t>The organization has a complete inventory and asset management system; assets are routinely tagged, and there is routine verification and updating.</t>
  </si>
  <si>
    <t>The organization conducts an annual external  audit, reviews the audit report, and implements all audit recommendations.</t>
  </si>
  <si>
    <t>Does the organization conduct an annual external  audit, review the audit report, and implement all audit recommendations?</t>
  </si>
  <si>
    <t>The organization does not conduct an annual external audit.</t>
  </si>
  <si>
    <t xml:space="preserve">The organization conducts an external audit, but not on an annual basis. </t>
  </si>
  <si>
    <t>The organization does not have any financial policies and procedures.</t>
  </si>
  <si>
    <t>The organization has a financial management system that is used across projects and can produce periodic financial reports for decision making.</t>
  </si>
  <si>
    <t>The organization does not have a financial management system.</t>
  </si>
  <si>
    <t>The organization has a financial management system, but it is not functional.</t>
  </si>
  <si>
    <t>The organization has sufficient finance staff with the relevant skills and clear roles and responsibilities.</t>
  </si>
  <si>
    <t>Does the organization have sufficient finance staff with the relevant skills and clear roles and responsibilities?</t>
  </si>
  <si>
    <t>Does the organization have operational financial policies and procedures that are known and adhered to by all staff?</t>
  </si>
  <si>
    <t>The organization has established and operationalized policies, procedures, and systems guiding all aspects of financial management. They are readily available and consistently practiced by all staff members and meet generally accepted accounting principles (GAAP).</t>
  </si>
  <si>
    <t>The organization has established and operationalized policies, procedures, and systems guiding all aspects of financial management. They are readily available, are consistently practiced by all staff members, and meet generally accepted accounting principles (GAAP).</t>
  </si>
  <si>
    <t xml:space="preserve">Organizational annual budget; approved project budgets; budget variance analysis report; budget preparation procedure. 
</t>
  </si>
  <si>
    <t>Payment vouchers; chart of accounts; cash book; documents retention policy.</t>
  </si>
  <si>
    <t>Human resource policy; staff pay slips; payroll.</t>
  </si>
  <si>
    <t xml:space="preserve">Asset/inventory register/record; asset verification/count report; asset management policy. </t>
  </si>
  <si>
    <t xml:space="preserve">Annual audit reports; letter of management; audit recommendation plan and implementation. </t>
  </si>
  <si>
    <t>Financial policy/manual; procurement policy; payment voucher.</t>
  </si>
  <si>
    <t>The organization has written financial policies and procedures, but staff practices are not in accordance with the policies and procedures.</t>
  </si>
  <si>
    <t xml:space="preserve">The organization has established and operationalized policies, procedures, and systems that guide all aspects of financial management, readily available to staff. The policies and procedures are in conformity with GAAP, but are not consistently used.
</t>
  </si>
  <si>
    <t>Does the organization have a financial management  system, which is used across projects and capable of generating periodic reports?</t>
  </si>
  <si>
    <t>The organization has a financial management system that is used across projects, but it cannot generate periodic financial reports.</t>
  </si>
  <si>
    <t>Automated or non-automated financial system; periodic financial reports.</t>
  </si>
  <si>
    <t>The organization has proper accounting records and financial support documents for all transactions, everything is completely coded in accordance with the chart of accounts, and maintained in a secure place.</t>
  </si>
  <si>
    <t>Does the organization have proper accounting records and financial support documents for all transactions that are completely coded in accordance with the chart of accounts and securely stored?</t>
  </si>
  <si>
    <t>The organization has accounting records, but financial documents are not coded in accordance with the chart of accounts, and there is or no secure storage.</t>
  </si>
  <si>
    <t xml:space="preserve">The organization prepares no periodic financial reports for relevant stakeholders. </t>
  </si>
  <si>
    <t>The organization produces periodic quality financial reports in accordance with GAAP, government, and donor requirements. Reports are reviewed and approved.</t>
  </si>
  <si>
    <t>Approved periodic organizational financial reports.</t>
  </si>
  <si>
    <t xml:space="preserve">The organization has strong internal control systems (authorization procedures, segregation of duties, physical restrictions, internal audits, and documentation and record retention), known to all staff and the board, and these are adhered to consistently. </t>
  </si>
  <si>
    <t>Internal control systems exist for personnel, authorization procedures, segregation of duties, and physical restrictions; however, control systems for documentation and record retention have  gaps and are incomplete.</t>
  </si>
  <si>
    <t xml:space="preserve">Internal control systems exist for personnel, authorization procedures, segregation of duties, physical restrictions, documentation and record retention, and are known to all staff and board. However, they are not used. </t>
  </si>
  <si>
    <t>Internal control systems exist for personnel, authorization procedures, segregation of duties, physical restrictions, documentation and record retention, and are known to all staff and board. Systems are used sometimes, but are not adhered to consistently.</t>
  </si>
  <si>
    <t>The organization has a written procurement policy and procedures are known and adhered to by all staff.</t>
  </si>
  <si>
    <t>The organization has an incomplete purchasing and procurement policy, with some elements missing or requiring updating.</t>
  </si>
  <si>
    <t xml:space="preserve">The organization has a complete, written purchasing and procurement policy, which is known to all staff but is not followed. </t>
  </si>
  <si>
    <t>The organization has a complete, written purchasing and procurement policy, which is known to all staff. However, staff do not adhere to it consistently.</t>
  </si>
  <si>
    <t>The organization has a purchasing and procurement policy, which is documented, and known to and consistently adhered to by all staff.</t>
  </si>
  <si>
    <t>Financial policy/manual; cash policy; bank statement; payment voucher and cash book.</t>
  </si>
  <si>
    <t>The organization conducts an external audit on an annual basis, the audit report is reviewed, but the recommendations are not implemented.</t>
  </si>
  <si>
    <t>The organization conducts an external audit on an annual basis, the audit report is reviewed, and some of the recommendations are implemented and monitored.</t>
  </si>
  <si>
    <t>The organization conducts an external audit on an annual basis, the audit report is reviewed, and the recommendations are implemented and monitored.</t>
  </si>
  <si>
    <t>The organization does not have clear operations and administrative policies and procedures.</t>
  </si>
  <si>
    <t>The organization is developing its operations and administrative policies and procedures.</t>
  </si>
  <si>
    <t>The organization does not have finance staff or staff assigned to  finance responsibilities.</t>
  </si>
  <si>
    <t xml:space="preserve">The organization has finance staff or staff assigned financial management responsibilities, but these staff do not have the relevant competencies.        </t>
  </si>
  <si>
    <t xml:space="preserve">The organization has finance staff or staff assigned  financial management responsibilities who have the relevant competencies,  have clearly assigned responsibilities, and perform their finance management functions as stated in their roles. </t>
  </si>
  <si>
    <t>Organizational Structure and Job Descriptions</t>
  </si>
  <si>
    <t>Q2. Does the organization have job descriptions prepared for each position title?</t>
  </si>
  <si>
    <t>The organization has a staff training and development plan. It is not implemented.</t>
  </si>
  <si>
    <t xml:space="preserve">The organization has a performance management system that is not operational. </t>
  </si>
  <si>
    <t>The organization has an equitable and competitive compensation and benefits structure based on job evaluation and regular salary reviews.</t>
  </si>
  <si>
    <t>The organization is in the process of developing a human resources policy and procedures manual; a draft or incomplete policy/manual exists.</t>
  </si>
  <si>
    <t>Job descriptions are comprehensive, addressing position titles, roles and responsibilities, required qualifications and skills, reporting, delegation of authority, and re-assignments.</t>
  </si>
  <si>
    <t>No job descriptions have been developed.</t>
  </si>
  <si>
    <t>The organization is in the process of developing job descriptions for each position title.</t>
  </si>
  <si>
    <t>Job descriptions are comprehensive, addressing position titles, roles and responsibilities, required qualifications and skills, reporting, delegation of authority, and re-assignments. They are not followed. What staff do is different from what the job titles state/dictate.</t>
  </si>
  <si>
    <t>The organization does not have a staff recruitment and retention policy.</t>
  </si>
  <si>
    <t>The organization is in the process of developing a staff recruitment and retention policy.</t>
  </si>
  <si>
    <t xml:space="preserve">The organization has a staff recruitment and retention policy and procedures. The policy and procedures are regularly updated as needed; however, they are not followed.  </t>
  </si>
  <si>
    <t>The organization has a staff recruitment and retention policy and procedures. They are regularly updated as needed. However, they are not consistently followed, e.g., sometimes jobs are not advertised or reference checks are not made. Some staff are satisfied with the organization.</t>
  </si>
  <si>
    <t>Job descriptions.</t>
  </si>
  <si>
    <t xml:space="preserve">HR policy manual; performance management tools and reports. </t>
  </si>
  <si>
    <t>The organization has a staff training and development plan. Staff and volunteer competencies are routinely strengthened to enhance their ability to meet performance targets and organizational objectives.</t>
  </si>
  <si>
    <t>No staff training and development plan exists.</t>
  </si>
  <si>
    <t>The organization is in the process of developing the staff training and development plan.</t>
  </si>
  <si>
    <t>The organization has a staff training and development plan. Staff and volunteer competencies are routinely strengthened to enhance their ability to meet performance targets and organizational objectives. It is adhered to.</t>
  </si>
  <si>
    <t>Does the organization conduct regular, participatory staff performance appraisals?</t>
  </si>
  <si>
    <t>There is no formal performance staff planning and review system in place.</t>
  </si>
  <si>
    <t>The organization is in the process of developing a staff performance management system.</t>
  </si>
  <si>
    <t>There is a formal appraisal system in which is consistently adhered to. Supervisor and supervisee jointly agree on the work plans. Performance reviews incorporate feedback from other players and are used for making HR decisions and developing staff capacity. Pay raises and promotions are based on the outcome of the performance appraisals.</t>
  </si>
  <si>
    <t>No formal compensation and benefits structure exists.</t>
  </si>
  <si>
    <t xml:space="preserve">The organization has an equitable and competitive compensation and benefits structure based on job evaluations and regular salary reviews. It is not consistently followed; some staff benefit, and only some elements of the structure are implemented. </t>
  </si>
  <si>
    <t>HR policy manual; salary grading and structure; payroll; salary review reports; performance appraisal reports.</t>
  </si>
  <si>
    <t>The organization has a complete resources monitoring plan with relevant indicators and targets. It is fully operationalized.</t>
  </si>
  <si>
    <t>The organization is planning to build a reserve fund.</t>
  </si>
  <si>
    <t xml:space="preserve">Financial reports; donor agreements; resource mobilization reports. </t>
  </si>
  <si>
    <t>Resource Mobilization Planning and Implementation</t>
  </si>
  <si>
    <t>The organization has a current, complete, and operational resource mobilization strategy.  Relevant employees have the capacity to implement it. Staff work in a structured way and deliver their resource mobilization targets.</t>
  </si>
  <si>
    <t>Does the organization have a current and operational resource mobilization strategy?</t>
  </si>
  <si>
    <t xml:space="preserve">The organization does not have a  resource mobilization strategy. </t>
  </si>
  <si>
    <t>The organization is in the process of developing a resource mobilization strategy.</t>
  </si>
  <si>
    <t xml:space="preserve">Does the organization have the relevant capacity in resource mobilization? </t>
  </si>
  <si>
    <t xml:space="preserve">The organization does not have capacity in resource mobilization. </t>
  </si>
  <si>
    <t xml:space="preserve">The organization has some capacity in resource mobilization. </t>
  </si>
  <si>
    <t>The organization is in the process of mapping and scoping potential resource providers/donors.</t>
  </si>
  <si>
    <t>The organization maps and scopes  potential resource providers/donors based on their strategic plan. This information is shared with the appropriate staff  and initial contacts are made with the resource providers.</t>
  </si>
  <si>
    <t>The organization does not conduct donor scoping and mapping.</t>
  </si>
  <si>
    <t>The organization maps and scopes potential resource providers/donors based on their strategic plan.  This information is shared with the appropriate staff. Contact is made with the resource providers, who give positive feedback in return.</t>
  </si>
  <si>
    <t>Donor matrix; donor scoping report; communications with donors/resource providers.</t>
  </si>
  <si>
    <t>Does the organization mobilize resources from diverse sources based on their strategic plan?</t>
  </si>
  <si>
    <t>Resource monitoring plans and reports.</t>
  </si>
  <si>
    <t>Resource Diversification</t>
  </si>
  <si>
    <t>Does the organization have a resource monitoring plan with relevant indicators and targets?</t>
  </si>
  <si>
    <t>The organization does not have a resource monitoring plan with relevant indicators and targets.</t>
  </si>
  <si>
    <t>The organization is developing a resource monitoring plan with relevant indicators and targets.</t>
  </si>
  <si>
    <t>The organization does not have a reserve fund.</t>
  </si>
  <si>
    <t xml:space="preserve">The organization has a reserve fund that can cover basic operating costs for up to three months. </t>
  </si>
  <si>
    <t xml:space="preserve">The organization has a reserve fund that can cover basic operating costs for up to four months. </t>
  </si>
  <si>
    <t>The organization have a reserve fund that can cover basic operating costs for at least six months.</t>
  </si>
  <si>
    <t>The organization does not have the relevant results frameworks, and lacks the plans necessary to guide its work.</t>
  </si>
  <si>
    <t>The organization has the relevant results framework in place but it is not utilized to inform the measurement of results.</t>
  </si>
  <si>
    <t>M&amp;E strategic documents/framework; M&amp;E progress reports on key result areas; PMP status reports; updated workplans status.</t>
  </si>
  <si>
    <t>Does the organization have an annual M&amp;E budget?</t>
  </si>
  <si>
    <t>The organization consistently uses data for decision making at all levels - implementation and programming</t>
  </si>
  <si>
    <t>The organization does not have an annual M&amp;E budget in place.</t>
  </si>
  <si>
    <t>The organization has an annual M&amp;E budget but it is not fully utilized to meet planned M&amp;E activities.</t>
  </si>
  <si>
    <t xml:space="preserve">Staff CVs; staff job descriptions; updated workplans; updated PMPs; M&amp;E reports; project reports. </t>
  </si>
  <si>
    <t>Data Management</t>
  </si>
  <si>
    <t>Does the organization have an operational  system (manual or automated) for capturing, storing, and retrieving M&amp;E data?</t>
  </si>
  <si>
    <t xml:space="preserve">The organization does not have a system (manual or automated) for capturing, storing, and retrieving M&amp;E data. </t>
  </si>
  <si>
    <t>The organization has an operational  system (manual or automated) for capturing, storing, and retrieving M&amp;E data , but it is not utilized.</t>
  </si>
  <si>
    <t xml:space="preserve">The organization has an operational  system (manual or automated) for capturing, storing, and retrieving M&amp;E data. It is fully operational and is updated as the need arises. </t>
  </si>
  <si>
    <t>Does the organization have and use the relevant data collection tools, based on the results framework?</t>
  </si>
  <si>
    <t>The organization does not have the relevant data collection tools.</t>
  </si>
  <si>
    <t>The organization has the relevant data collection tools. They are complete  and are based on the results framework. However, they are not utilized to inform the results framework.</t>
  </si>
  <si>
    <t>The organization has the relevant data collection tools. They are complete and are based on the results framework. They are always used to inform the results framework; they are reviewed and updated when necessary.</t>
  </si>
  <si>
    <t>Data collection tools; field reports of data collection; files of completed data collection tools.</t>
  </si>
  <si>
    <t xml:space="preserve">The organization has data quality assessments/protocol guidelines that are complete. However, they are  not utilized in all the programs the organization is implementing.  </t>
  </si>
  <si>
    <t>The organization has data quality assessments/protocol guidelines that are complete. They are utilized in all the programs the organization is implementing. They are reviewed as necessary.</t>
  </si>
  <si>
    <t>The organization does not conduct routine data quality assessments.</t>
  </si>
  <si>
    <t>The organization conducts some routine data quality assessments but only for some levels/some programs.</t>
  </si>
  <si>
    <t>The organization conducts routine data quality assessments for all its projects but the data improvement recommendations are not acted upon.</t>
  </si>
  <si>
    <t>Data Quality</t>
  </si>
  <si>
    <t>M&amp;E data is not analyzed or reviewed by any staff.</t>
  </si>
  <si>
    <t>M&amp;E report; key meeting minutes and attendance registers.</t>
  </si>
  <si>
    <t>The organization does not generate any reports from the M&amp;E data analysis.</t>
  </si>
  <si>
    <t>Reports; email/distribution records; stakeholder analysis; forums; meeting minutes.</t>
  </si>
  <si>
    <t>Data Analysis and Use</t>
  </si>
  <si>
    <t xml:space="preserve">The organization has an operational data management system (manual or automated). The organization uses relevant data collection tools and processes as per the results framework. The data management systems are updated, functional, and meet the organization's M&amp;E data needs. 
</t>
  </si>
  <si>
    <t>Periodic Evaluations</t>
  </si>
  <si>
    <t xml:space="preserve">Periodic evaluations are conducted according to a detailed plan for evaluations  (inclusive of theories of change, evaluation design, timelines, methodologies, and persons responsible). </t>
  </si>
  <si>
    <t>The organization has an evaluation plan but it lacks some key elements, such as persons responsible or timelines; ad hoc evaluations are conducted.</t>
  </si>
  <si>
    <t>The organization  has a complete evaluation plan, but it is not implemented.</t>
  </si>
  <si>
    <t xml:space="preserve">The organization has a process for capturing, packaging, and sharing knowledge, but it is not  used by the relevant staff. </t>
  </si>
  <si>
    <t xml:space="preserve">The organization has a process for capturing, packaging, and sharing knowledge. The process is used by the relevant staff, and the organization uses this information to improve the implementation processes of its projects/programs. </t>
  </si>
  <si>
    <t>The organization has a process for capturing, packaging, and sharing knowledge, that is always used by the relevant staff. The organization frequently assesses this process and also uses this information from this process to improve the implementation of its projects/programs.</t>
  </si>
  <si>
    <t>The organization conducts routine data quality assessments on all the programs. While some recommendations of the data improvement plan are acted upon, others are not.</t>
  </si>
  <si>
    <t xml:space="preserve">The organization has a complete evaluation plan to which it fully adheres. Recommendations from the evaluations are reviewed and addressed as necessary. </t>
  </si>
  <si>
    <t xml:space="preserve">Does the organization have an operational risk plan that is consistently monitored? </t>
  </si>
  <si>
    <t xml:space="preserve">The organization does not have a risk plan. </t>
  </si>
  <si>
    <t>Does the organization have and implement  a mechanism for internal and external program review?</t>
  </si>
  <si>
    <t>The organization bases their program design, development, and improvement on evidence of client and/or community needs based on research, evaluation, needs assessment, and/or monitoring.</t>
  </si>
  <si>
    <t xml:space="preserve">The organization relies on secondary, unverified sources to inform program design. Sources are not applicable to the client and/or community relevant to the program. </t>
  </si>
  <si>
    <t xml:space="preserve">The organization has a participatory project workplanning culture, and a complete, costed workplan is being implemented and monitored. </t>
  </si>
  <si>
    <t xml:space="preserve">Does the organization develop, implement, and monitor a costed workplan that has been developed through a participatory workplanning process? </t>
  </si>
  <si>
    <t xml:space="preserve">The organization has no participatory workplanning process in place, nor does a costed workplan exist. </t>
  </si>
  <si>
    <t xml:space="preserve">The organization has a participatory project workplanning culture, and a complete budget and workplan; however, these are not implemented as planned to guide activities. </t>
  </si>
  <si>
    <t xml:space="preserve">The organization has a participatory project workplanning culture, and complete budget and workplan. The costed workplan is in place, however it is not always used to guide activities. </t>
  </si>
  <si>
    <t>The organization has program monitoring mechanisms in place for both internal and external review. Program review findings are used to inform program development or implementation.</t>
  </si>
  <si>
    <t>The organization does not have a program monitoring mechanism in place. The organization does not perform internal and or external program reviews.</t>
  </si>
  <si>
    <t xml:space="preserve">The organization does not have formal program monitoring mechanisms in place; however, the organization does perform some kind of internal and/or external reviews (unstructured). </t>
  </si>
  <si>
    <t>The organization has program monitoring mechanisms in place for both internal and external reviews, with evidence that review findings are used to inform program development or implementation.</t>
  </si>
  <si>
    <t xml:space="preserve">The organization has internal and external program monitoring mechanisms in place; however, the review findings are not used  to inform program development and implementation. </t>
  </si>
  <si>
    <t xml:space="preserve">There organization has a risk plan in place. However, it has not been operationalized and is not being used to assist program management and decision making. </t>
  </si>
  <si>
    <t>The organization has an updated communications strategy/plan in place. It is used to guide the organization's internal and external communications.</t>
  </si>
  <si>
    <t xml:space="preserve">The organization does not have a communications strategy/plan in place. Currently there is no guidance for internal and external communications. </t>
  </si>
  <si>
    <t xml:space="preserve">The organization has draft communications strategy/plan (the communications strategy is incomplete). Currently there is no guidance for internal and external communications. </t>
  </si>
  <si>
    <t>The organization has an updated communications strategy; however, it is  not used to guide internal and external communications.</t>
  </si>
  <si>
    <t>The organization has an updated communications strategy. The communications strategy is operational; however, it is not consistently used to guide all internal and external communications.</t>
  </si>
  <si>
    <t xml:space="preserve">The organization has an updated, operational communications strategy. It is used to guide the organization's internal and external communications.  </t>
  </si>
  <si>
    <t>Communications strategy/plan;  examples of internal and external communications aligned to the strategy/plan.</t>
  </si>
  <si>
    <t>The organization has a branding and marking plan that is up-to-date. All staff adhere to the plan, with communication products, assets, and vehicles easily recognized by the branding.</t>
  </si>
  <si>
    <t>Does the organization have an operational branding and marking plan that staff consistently follow?</t>
  </si>
  <si>
    <t>The organization does not have a branding and marking plan.</t>
  </si>
  <si>
    <t>The organization has an unstructured (not formal or documented) draft marking and branding plan; it may be in use or not in use.</t>
  </si>
  <si>
    <t>The organization has an updated  branding and marking plan but it is not used.</t>
  </si>
  <si>
    <t>The organization has a branding and marking plan that is up-to-date. Staff consistently adhere to the plan, with communication products, assets, and vehicles easily recognized by the branding.</t>
  </si>
  <si>
    <t>Branding and marking plan; branded communications products (such as website and intranet, printed pieces, collateral materials).</t>
  </si>
  <si>
    <t>The organization has relevant staff either dedicated to or assigned communication responsibilities. The staff have the relevant communications competencies. They perform their roles consistently.</t>
  </si>
  <si>
    <t>Does the organization have assigned staff with relevant communication  competencies and clearly assigned responsibilities?</t>
  </si>
  <si>
    <t>The organization does not have communications staff or staff assigned  communication responsibilities.</t>
  </si>
  <si>
    <t xml:space="preserve">The organization has communications staff or staff assigned communication responsibilities; however, they do not have relevant competencies.        </t>
  </si>
  <si>
    <t>The organization has communications staff or staff assigned communications responsibilities who have the relevant competencies. However, they do not have clearly assigned responsibilities.</t>
  </si>
  <si>
    <t>The organization has communications staff or staff assigned  communications responsibilities who have the relevant competencies, and have clearly assigned responsibilities. They do not always perform their communication function as stated in their roles.</t>
  </si>
  <si>
    <t xml:space="preserve">Job descriptions; organogram; communication products such as success stories, newsletters, and other products. </t>
  </si>
  <si>
    <t xml:space="preserve">The organization has informal and unstructured mechanisms for internal communications. </t>
  </si>
  <si>
    <t xml:space="preserve">The organization has a formal internal communication mechanism/infrastructure that it not operational. </t>
  </si>
  <si>
    <t>Does the organization have a formal mechanism/structure for internal communications?</t>
  </si>
  <si>
    <t>Newsletters; success stories; staff meeting minutes; intranet.</t>
  </si>
  <si>
    <t>Websites; newsletters; other products clearly geared to external stakeholders.</t>
  </si>
  <si>
    <t>Does the organization have a formal structure/mechanism for external communications?</t>
  </si>
  <si>
    <t xml:space="preserve">The organization has informal and unstructured mechanisms for external communications. </t>
  </si>
  <si>
    <t>The organization has an operational, formal mechanism/structure for facilitating internal communications between staff and management and between departments, including a feedback mechanism. It is known by all staff and is consistently used.</t>
  </si>
  <si>
    <t xml:space="preserve">The organization has a formal external communication mechanism/structure that is not operational. </t>
  </si>
  <si>
    <t>The organization has a formal mechanism/ structure for enhancing external communication with relevant stakeholders. It is known by all staff but is not always used.</t>
  </si>
  <si>
    <t>The organization has an operational formal mechanism/structure for facilitating external communication with relevant stakeholders. It is known by all staff and is consistently used.</t>
  </si>
  <si>
    <t>The organization does not have  grants management policies and procedures.</t>
  </si>
  <si>
    <t>The organization has informal or incomplete  grants management policies and procedures.</t>
  </si>
  <si>
    <t>The organization has documented grants management policies and procedures in place. They are  not used by staff.</t>
  </si>
  <si>
    <t>The organization does not conduct capacity assessments of its sub-grantees.</t>
  </si>
  <si>
    <t xml:space="preserve">Comprehensive guidebook containing grants management policies and procedures; grants management tools and templates. </t>
  </si>
  <si>
    <t xml:space="preserve">Organogram; job descriptions; training records. </t>
  </si>
  <si>
    <t>Assessment tools; user guides; capacity building plans; report formats; assessment report.</t>
  </si>
  <si>
    <t>Document that outlines the orientation process for sub-grantees; orientation report.</t>
  </si>
  <si>
    <t>Schedule of technical assistance activities; capacity assessment reports.</t>
  </si>
  <si>
    <t>The organization has no grants/sub-grants management systems.</t>
  </si>
  <si>
    <t>Does the organization have staff with competencies to implement and oversee the full grants/sub-grants management cycle?</t>
  </si>
  <si>
    <t>The organization has a grants management guidebook that covers the roles, responsibilities, policies, and procedures for the full grants management cycle (from conception to close-out).</t>
  </si>
  <si>
    <t>The organization has documented  grants management policies and procedures in place. They are not consistently applied in the management of grants/sub-grants.</t>
  </si>
  <si>
    <t>Grants Management System</t>
  </si>
  <si>
    <t>Does the organization have a documented grants management guidebook that covers the roles, responsibilities, policies, and procedures for the full grants management cycle?</t>
  </si>
  <si>
    <t>The organization does not have grants/sub-grants staff or staff assigned  to grants/sub-grants responsibilities.</t>
  </si>
  <si>
    <t xml:space="preserve">The organization has grants/sub-grants staff or staff assigned  grants/sub-grants responsibilities, they have the relevant competencies,  have clearly assigned responsibilities and perform their grants/sub-grants functions as stated in their roles </t>
  </si>
  <si>
    <t>The organization has operational systems for tracking and reporting of financial and technical grants management activities that ensure compliance with grants management policies and procedures during implementation.</t>
  </si>
  <si>
    <t>Database; reports; contracts/ agreements.</t>
  </si>
  <si>
    <t>Does the organization conduct a capacity assessment for its sub-grantees?</t>
  </si>
  <si>
    <t>The organization conducts a participatory capacity assessment of its sub-grantees using complete, standardized tools. However, the assessment is not carried out periodically to identify needs.</t>
  </si>
  <si>
    <t>The organization conducts a participatory capacity assessment of its sub-grantees using complete, standardized tools. The assessments are periodically carried out for all sub-grantees and findings of the assessments are used to inform capacity strengthening.</t>
  </si>
  <si>
    <t>The organization has an incomplete document outlining its orientation process and conducts ad hoc orientations for its sub-grantees.</t>
  </si>
  <si>
    <t>The organization has a document outlining the process for orienting its sub-grantees with all the elements (policies and procedures for planning, budgeting, procurement, monitoring, and reporting of technical and financial activities, as well as expectations regarding deliverables, quality, and timelines). However, it does not conduct orientation to its sub-grantees.</t>
  </si>
  <si>
    <t>The organization provides post-award technical assistance and follow-up for sub-grantees during the grant period, based on performance gaps identified in the capacity assessment report and during implementation.</t>
  </si>
  <si>
    <t xml:space="preserve">Does the organization provide post-award technical assistance and  follow-up in response to the assessment? </t>
  </si>
  <si>
    <t>The organization does not provide technical assistance to its sub-grantees during the grant period.</t>
  </si>
  <si>
    <t>The organization is planning to provide  technical assistance to sub-grantees during the grant period, based on the performance gaps identified in the capacity assessment reports.</t>
  </si>
  <si>
    <t>The organization provides regular technical assistance to some of its sub-grantees during the grant period, drawing from a limited amount of capacity building materials, which may not be tied to the performance gaps that were identified in the capacity assessment reports.</t>
  </si>
  <si>
    <t xml:space="preserve">Has the organization developed internal service delivery standards/ protocols/guidelines to guide its service delivery work? </t>
  </si>
  <si>
    <t>The organization is in the process of developing internal service delivery standards/protocols/ guidelines to guide its service delivery work; draft documents exist.</t>
  </si>
  <si>
    <t>The organization has developed internal service delivery protocols/ guidelines/standards to guide its work but they are not in use by staff.</t>
  </si>
  <si>
    <t xml:space="preserve">The organization has developed internal service delivery protocols/ guidelines/ standards to guide its service delivery work. They are reviewed periodically but they are not consistently monitored. </t>
  </si>
  <si>
    <t xml:space="preserve">Service delivery protocols/ guidelines/standards; program progress reports (technical).  </t>
  </si>
  <si>
    <t xml:space="preserve">Training approvals; training reports. </t>
  </si>
  <si>
    <t>Standards and protocols; quality assurance reports; reports or minutes initiating or developing service improvement process.</t>
  </si>
  <si>
    <t>Is the organization using recognized (national/ international) standards and guidelines to provide services?</t>
  </si>
  <si>
    <t xml:space="preserve">The organization is not using recognized standards (national/ international service standards, guidelines or protocols) to guide it in the provision or overseeing of services.  </t>
  </si>
  <si>
    <t xml:space="preserve">The organization is in the process of aligning itself to recognized national/ international standards, guidelines, or protocols to guide it in the provision or overseeing of services.   </t>
  </si>
  <si>
    <t>The organization has aligned itself with recognized (national/ international) standards, guidelines, and protocols. However, it does not use them/refer to them for service provision or monitoring of services.</t>
  </si>
  <si>
    <t xml:space="preserve">The organization uses recognized (national/international) standards and guidelines to provide/oversee services offered. The application of standards and guidelines is regularly monitored. </t>
  </si>
  <si>
    <t>Are relevant staff periodically trained on the national/international service delivery standards, and do they receive updates when there are changes to these same standards?</t>
  </si>
  <si>
    <t>Staff are not trained on the national/ international service delivery standards.</t>
  </si>
  <si>
    <t xml:space="preserve">The organization has developed internal service delivery standards; it uses recognized national/international standards and guidelines to provide/ oversee services offered. Staff are regularly trained/updated on the standards when necessary. Use of the standards is monitored periodically. </t>
  </si>
  <si>
    <t>The organization is in the process of linking the relevant bodies for training on the recognized national/ international service delivery standards.</t>
  </si>
  <si>
    <t xml:space="preserve">All relevant staff are trained on the national/international service delivery standards, protocols, guidelines. However, no refresher trainings are provided when there are changes to the standards.  </t>
  </si>
  <si>
    <t>All relevant staff are trained on the national/international service delivery standards, protocols, guidelines. Refresher trainings are also provided to all relevant staff when there are updates.</t>
  </si>
  <si>
    <t xml:space="preserve">Does the organization have a documented coordination and facilitation mandate? </t>
  </si>
  <si>
    <t>The organization does not have a documented coordination or facilitation role.</t>
  </si>
  <si>
    <t>Coordination Platforms</t>
  </si>
  <si>
    <t>Strategic Engagement and Support to Stakeholders</t>
  </si>
  <si>
    <t xml:space="preserve">List of stakeholders and groupings; minutes or report of meetings with stakeholders; reports of assistance or support given to stakeholders.
</t>
  </si>
  <si>
    <t>Are there coordination platforms with the organization and its different partners as stipulated by the TOR; is there a feedback mechanism between the organization and its partners?</t>
  </si>
  <si>
    <t>No coordination platforms between the organization and its partners are established.</t>
  </si>
  <si>
    <t>The organization has coordination platforms with its partners and a TOR is drafted but they do not have meetings.</t>
  </si>
  <si>
    <t>The organization has coordination platforms with its partners and meetings are held regularly as per the TOR. However, there is no feedback mechanism in place.</t>
  </si>
  <si>
    <t xml:space="preserve">The organization exercises its mandated coordination and facilitation roles and interacts with other stakeholders to deliver services.  </t>
  </si>
  <si>
    <t>The organization's  coordination and facilitation role is known but not documented.</t>
  </si>
  <si>
    <t>The organization's coordination and facilitation  roles are clearly documented and known by staff  but  the organization sometimes operates outside of its mandate.</t>
  </si>
  <si>
    <t>The organization has a clear documented coordination or facilitation role. It exercises this roles and interacts with other stakeholders to deliver services.</t>
  </si>
  <si>
    <t>Organization's coordination mandate document; policy documents; report/ minutes of coordination meetings; strategic/operational plans showing activities in line with mandate; partner meetings attendance list.</t>
  </si>
  <si>
    <t>The organization has not identified its key partners and stakeholders.</t>
  </si>
  <si>
    <t>The organization's mapping of key partners and stakeholders is under development; however it is incomplete.</t>
  </si>
  <si>
    <t>The selection of the board members is guided by the agreed criteria as outlined in the constitution.</t>
  </si>
  <si>
    <t>Governing Body Formation</t>
  </si>
  <si>
    <t>Governing Body Function</t>
  </si>
  <si>
    <t>Financial Policies and Procedures</t>
  </si>
  <si>
    <t>Budget Management</t>
  </si>
  <si>
    <t>Financial Reporting</t>
  </si>
  <si>
    <t>Cash and Bank Management</t>
  </si>
  <si>
    <t>Purchasing and Procurement</t>
  </si>
  <si>
    <t>Inventory and Asset Management</t>
  </si>
  <si>
    <t>Operations and Administration</t>
  </si>
  <si>
    <t>Finance Staffing and Competency</t>
  </si>
  <si>
    <t>Organogram; staff CVs; staff contracts/ job descriptions.</t>
  </si>
  <si>
    <t xml:space="preserve">The organization has a functional, compliant payroll system (compliance to statutory requirements, policies, and procedures) that is adhered to routinely.
</t>
  </si>
  <si>
    <t xml:space="preserve">The organization has a formal mechanism/ operational structure for facilitating internal communications between staff and management, as well as interdepartmental communications. It is known by all relevant staff and used. It includes things such as bulletin boards, intranet, and feedback mechanisms. </t>
  </si>
  <si>
    <t>The organization does not have a formal mechanism/structure for external communications.</t>
  </si>
  <si>
    <t>The organization has a formal mechanism/structure for facilitating external communication with relevant stakeholders. It is known by all staff and used. It includes audience analysis matrices, messaging, and website(s).</t>
  </si>
  <si>
    <t xml:space="preserve">The organization does not have a documented advocacy strategy. </t>
  </si>
  <si>
    <t>The organization has a complete advocacy strategy. It is not implemented.</t>
  </si>
  <si>
    <t>The organization is aware of the  relevant networking forums and is in the  process of registering for some of them. However, it does not currently participate in any networking forums.</t>
  </si>
  <si>
    <t xml:space="preserve">The organization has a complete and current advocacy strategy that is being implemented. </t>
  </si>
  <si>
    <t>The organization has an advocacy strategy but it is incomplete.</t>
  </si>
  <si>
    <t>The organization has a complete, current advocacy strategy that is being implemented according to the approved timeline. It is regularly updated.</t>
  </si>
  <si>
    <t>Advocacy strategy; advocacy action plan; annual plans implementation status reports.</t>
  </si>
  <si>
    <t xml:space="preserve">The organization has relevant staff with competencies in advocacy programming who are assigned advocacy roles and responsibilities. </t>
  </si>
  <si>
    <t xml:space="preserve">Does the organization have a relevant staff with competencies in advocacy? </t>
  </si>
  <si>
    <t>The organization does not have advocacy staff or staff who are assigned advocacy responsibilities.</t>
  </si>
  <si>
    <t xml:space="preserve">The organization has advocacy staff or staff who are assigned advocacy roles and responsibilities, but these staff do not have the relevant competencies.        </t>
  </si>
  <si>
    <t>The organization has advocacy staff or staff who are assigned advocacy responsibilities. These staff have the relevant competencies, but do not have  clearly assigned responsibilities.</t>
  </si>
  <si>
    <t>The organization has advocacy staff or staff who are assigned  advocacy responsibilities. These staff have the relevant competencies, and have clearly assigned responsibilities; however, they do not always perform their advocacy function as stated in their roles.</t>
  </si>
  <si>
    <t>Research reports; situational analysis report;  audience analysis worksheets; situational analysis consultative meeting reports;  advocacy process reports on messaging, action pictures.</t>
  </si>
  <si>
    <t>The organization participates in networking forums. It networks with other organizations through a plan/strategy or framework to meet its organizational aspirations.</t>
  </si>
  <si>
    <t>The organization does not participate in any networking forums. It is neither a member of any networking forums nor is it aware of such forums.</t>
  </si>
  <si>
    <t xml:space="preserve">The organization is aware of the relevant networking forums. It has registered in them and has a framework/plan for its engagement. However, it does not currently participate or engage in forum activities. </t>
  </si>
  <si>
    <t xml:space="preserve">The organization is aware of the networking forums. It has registered in the relevant forums and has a framework/plan for its engagement. It always  participates in the networking opportunities as a member or interested entity. Networking is guided by a framework/plan. </t>
  </si>
  <si>
    <t xml:space="preserve">List of networks or reports on networking activities; membership registration document(s);  advocacy strategy. </t>
  </si>
  <si>
    <t>Does the organization lead in founding alliances, mentorship of alliances, and convening joint initiatives?</t>
  </si>
  <si>
    <t>The organization has not  founded an alliance or convened joint initiatives. However, it has plans to actively engage in alliance building.</t>
  </si>
  <si>
    <t>Coalition activity reports; coalition membership documentation (register); meeting minutes.</t>
  </si>
  <si>
    <t xml:space="preserve">Does the organization build strategic alliances and partnerships  with other like-minded organizations? </t>
  </si>
  <si>
    <t>The organization has some knowledge of the strategies and work of other organizations in the local area. It lacks any form of documentation to guide its efforts in collaboration or partnerships.</t>
  </si>
  <si>
    <t xml:space="preserve">The organization has knowledge of the strategies and work of other organizations in the local area. There is documentation to guide its efforts in collaboration or partnerships. It consults with other organizations and shares knowledge and learning. However, collaboration or partnerships are driven by other organizations. </t>
  </si>
  <si>
    <t xml:space="preserve">The organization has knowledge of the strategies and work of other organizations in the local area. There is documentation to guide its efforts in collaboration or partnership. It consults with other organizations and shares knowledge and learning. The organization takes some initiative to drive collaboration and partnerships with other like-minded organizations. </t>
  </si>
  <si>
    <t>Collaboration or partnership agreements; partnership frameworks; reports on joint initiatives.</t>
  </si>
  <si>
    <t>Strategic plan; Board minutes; reports of review meetings.</t>
  </si>
  <si>
    <t xml:space="preserve">Organizational succession plan; training reports; governance manual </t>
  </si>
  <si>
    <t xml:space="preserve">The organization has a complete sustainability plan in place that includes resource mobilization strategies, identified growth opportunities and workplans, and anticipated program hand-over or exit plans. The sustainability plan is  not operational and it is not being used and updated in relation to program management and implementation. </t>
  </si>
  <si>
    <t xml:space="preserve">The organization has no program sustainability plan in place.  </t>
  </si>
  <si>
    <t>The organization generates some reports (not from all programs) and shares them with some select  stakeholders.</t>
  </si>
  <si>
    <t xml:space="preserve">The organization generates all the relevant reports from the programs and shares them with all  relevant stakeholders </t>
  </si>
  <si>
    <t>The organization generates all the relevant reports from the programs and shares them with all stakehoklders but only implements some of the feedback.</t>
  </si>
  <si>
    <t>The organization generates all the relevant reports from the programs and shares them  with all stakeholders. Feedback received is acted upon where applicable.</t>
  </si>
  <si>
    <t>Does the organization have an  evaluation plan for the programs it is implementing.</t>
  </si>
  <si>
    <t>The organisation does not have an evaluation plan</t>
  </si>
  <si>
    <t xml:space="preserve">The organization has a complete evaluation plan to which it does not fully adhere to.  Recommendations from the implemented sections of  the evaluations are reviewed and addressed as necessary. </t>
  </si>
  <si>
    <t>Sustainability plan; close out or exit plans where applicable (focus should be on sustainability); close out plan status reports; sustainability strategy status reports.</t>
  </si>
  <si>
    <t>List of coordination platforms established; list of members/ participants in those platforms; draft or final TOR for the forums;                                                                                                                                                                                                                                                                                                                                                                                                                                                                                                                                                                                                                                                                                                                                                                                                                                                                                                                                                                                                                                                                                                                                                                                                                                                                                                                                                                                                                                                                                                                                                                                                                                                                                                                                                                                                                                                                                                                                    
agenda and minutes of meetings; reports of issues addressed or feedback; reports or minutes initiating or developing TOR; minutes of joint planning/action and technical working groups.</t>
  </si>
  <si>
    <t xml:space="preserve">The organization facilitates the founding of alliances.  It coordinates as serving as a secretariat. It nurtures and mentors the alliance so that they may attain their desired results. </t>
  </si>
  <si>
    <t xml:space="preserve">Consensus Score </t>
  </si>
  <si>
    <t>Comments</t>
  </si>
  <si>
    <t>Overal Subcategory Score</t>
  </si>
  <si>
    <t>Overall Category Score</t>
  </si>
  <si>
    <t>Overal Sub-category Score</t>
  </si>
  <si>
    <t>Sub-Category</t>
  </si>
  <si>
    <t>Score</t>
  </si>
  <si>
    <t>Domain: Resource Mobilization</t>
  </si>
  <si>
    <t>Program Management</t>
  </si>
  <si>
    <t>Domain: Program Management</t>
  </si>
  <si>
    <t>Program Sustainability</t>
  </si>
  <si>
    <t>Communications</t>
  </si>
  <si>
    <t>Domain: Grants and Sub-Grants Management</t>
  </si>
  <si>
    <t>Grants and Sub-Grants</t>
  </si>
  <si>
    <t>Capacity Development of Sub-Grantees</t>
  </si>
  <si>
    <t>Service Delivery &amp; Quality A.</t>
  </si>
  <si>
    <t xml:space="preserve">Domain:  Coordination and Collaboration </t>
  </si>
  <si>
    <t>Coordination n Collaboration</t>
  </si>
  <si>
    <t>Domain: Advocacy, Networking and Alliance Building</t>
  </si>
  <si>
    <t>Domain: Service Delivery and Quality Assurance</t>
  </si>
  <si>
    <t>Advocacy Newking &amp; Alliance Bul</t>
  </si>
  <si>
    <t>Governance and Leadership</t>
  </si>
  <si>
    <t>Finance Ops and Admn</t>
  </si>
  <si>
    <t>Human Resource Management</t>
  </si>
  <si>
    <t>Resource Mobilisation</t>
  </si>
  <si>
    <t>M&amp;E and Knowledge Management</t>
  </si>
  <si>
    <t>IS Category</t>
  </si>
  <si>
    <t>Overall Organisational Capacity Score</t>
  </si>
  <si>
    <t>Scoring</t>
  </si>
  <si>
    <t>Interpretation</t>
  </si>
  <si>
    <t>Function/policy/guideline/system not present</t>
  </si>
  <si>
    <t>Service Delivery and Qual Assurance</t>
  </si>
  <si>
    <t>Coordination and Collaboration</t>
  </si>
  <si>
    <t>Advocacy Netwkg and Alliance Bldg</t>
  </si>
  <si>
    <t xml:space="preserve">Core Domains </t>
  </si>
  <si>
    <t>Goverance and Leadership</t>
  </si>
  <si>
    <t>Succession Planning</t>
  </si>
  <si>
    <t>Financial Management System</t>
  </si>
  <si>
    <t>Financial Ops and Administration</t>
  </si>
  <si>
    <t>Accounting and Record-keeping</t>
  </si>
  <si>
    <t>Internal Control Systems</t>
  </si>
  <si>
    <t>Domain: Human Resources Management</t>
  </si>
  <si>
    <t>Human Resources Data Management System</t>
  </si>
  <si>
    <t>Human resources policy manual</t>
  </si>
  <si>
    <t>Human resources policy manual; audit statements.</t>
  </si>
  <si>
    <t>Human resources data management system; personnel reports.</t>
  </si>
  <si>
    <t>The organization is in the process of developing an human resources data management system.</t>
  </si>
  <si>
    <t>The organization does not have an human resources data management system.</t>
  </si>
  <si>
    <t>Human resources policy; staff training and development plan.</t>
  </si>
  <si>
    <t>Human Resources Management</t>
  </si>
  <si>
    <t xml:space="preserve">Institutional Sustainability </t>
  </si>
  <si>
    <t xml:space="preserve">Financial Sustainability </t>
  </si>
  <si>
    <t xml:space="preserve">Programmatic Sustainability </t>
  </si>
  <si>
    <t>Resource Mobilization</t>
  </si>
  <si>
    <t>Resource Monitoring</t>
  </si>
  <si>
    <t>Monitoring and Evaluation and Knowledge Management</t>
  </si>
  <si>
    <t>M&amp;E Planning</t>
  </si>
  <si>
    <t>Program Planning and Monitoring</t>
  </si>
  <si>
    <t>Communication Strategy and Plan</t>
  </si>
  <si>
    <t>Branding and Marketing Plan</t>
  </si>
  <si>
    <t xml:space="preserve">Communications </t>
  </si>
  <si>
    <t>Domain: Communications</t>
  </si>
  <si>
    <t>Communications Capacity</t>
  </si>
  <si>
    <t>Grants and Sub-grants Management</t>
  </si>
  <si>
    <t>Service Delivery Targets</t>
  </si>
  <si>
    <t>Service Improvement and Learning</t>
  </si>
  <si>
    <t>Service Delivery Standards</t>
  </si>
  <si>
    <t>Information and Education about Service Delivery</t>
  </si>
  <si>
    <t>Advocacy Planning and Implementation</t>
  </si>
  <si>
    <t>Networking and Alliance Building</t>
  </si>
  <si>
    <t>X</t>
  </si>
  <si>
    <t>Accounting and Record-Keeping</t>
  </si>
  <si>
    <t>Service Delivery and 
Qual Assurance</t>
  </si>
  <si>
    <t>Category Score</t>
  </si>
  <si>
    <t>Average Sustainability Score</t>
  </si>
  <si>
    <t>Sub Domain</t>
  </si>
  <si>
    <t>The organization has finance staff or staff assigned finance responsibilities who have the relevant competencies, and have clearly assigned responsibilities. However, they do not always perform their financial management functions as stated in their roles.</t>
  </si>
  <si>
    <t>The organization has a financial management system that is used across projects and can produce periodic financial reports, but these reports are not used consistently for decision-making within the organization</t>
  </si>
  <si>
    <t>The organization has a financial management system that is used across projects and can produce periodic financial reports, and reports are consistently used for decision-making within the organization.</t>
  </si>
  <si>
    <t>The organization has staff recruitment and retention policies and procedures. They are regularly updated as needed.  Staff are recruited/hired in an open and transparent manner with references and salary history consistently being verified. The organization has  low staff turnover, and staff have opportunities for career advancement and salary reviews. Most staff are satisfied with the organization.</t>
  </si>
  <si>
    <t>Does the organization have a competitive compensation and benefits structure?</t>
  </si>
  <si>
    <t>The organization is in the process of developing compensation and benefits structures.</t>
  </si>
  <si>
    <t xml:space="preserve">The organization has a human resources policy and procedure manual that is compliant with legislative and statutory requirements and provides clear guidelines on the terms and conditions of employment. The policies are not applied. </t>
  </si>
  <si>
    <t>The organization maintains an accurate, confidential, and updated human resources data management system. However, it is not used to provide the information needed for effective management, decision-making, addressing legal disputes and other human resources issues.</t>
  </si>
  <si>
    <t>Does the organization have a reserve fund to sustain operations for at least six months without donor funding?</t>
  </si>
  <si>
    <t>The organization relies on three donors to support its work based on their strategic plan.</t>
  </si>
  <si>
    <t>The organization maintains an accurate, confidential, and updated human resources data management system. The system is not always used to provide the information needed for effective management, decision-making, addressing legal disputes and other human resources issues.</t>
  </si>
  <si>
    <t>The organization has a current, complete, and operational resource mobilization strategy. It is not fully implemented</t>
  </si>
  <si>
    <t>Does the organization have the relevant operational results frameworks, such as an M&amp;E strategy, M&amp;E plan, and other key documents?</t>
  </si>
  <si>
    <t>The organization has the relevant results framework. An M&amp;E strategy exists but it is incomplete (it lacks key elements).</t>
  </si>
  <si>
    <t xml:space="preserve">Does the organization have assigned staff with relevant M&amp;E competencies and clearly assigned responsibilities? </t>
  </si>
  <si>
    <t>The organization has a process for capturing, packaging, and sharing knowledge, but it is not always used by the relevant staff (employees do not always capture, package, and share knowledge using this process). The organization does not frequently assess this process nor does it use this information to improve the implementation process of its projects or programs.</t>
  </si>
  <si>
    <t xml:space="preserve">The organization has grants/sub-grants staff or staff who are assigned grants/sub-grants responsibilities, but they do not have the relevant competencies.        </t>
  </si>
  <si>
    <t xml:space="preserve">The organization is in the process of developing the necessary capacity assessment tools. Assessments are conducted in an unstructured manner (the tool is not used or complete). </t>
  </si>
  <si>
    <t>The organization has coordination platforms with its partners. They plan and meet regularly and are guided by clear terms of reference (TOR). A follow-up mechanism for feedback on coordination issues  exists.</t>
  </si>
  <si>
    <t>Does the organization have a complete and current advocacy strategy that is being implemented?</t>
  </si>
  <si>
    <t>The organization has a complete, current advocacy strategy in place. However, it is not fully implemented and some elements or strategies are not yet operational.</t>
  </si>
  <si>
    <t>The organization has not founded an alliance or convened a joint initiative. It has never served as a secretariat.</t>
  </si>
  <si>
    <t>Employees are aware of the organization's mission and vision statements. They are not used to guide the work of the organization.</t>
  </si>
  <si>
    <t>Employees are aware of the organization's mission and vision statements. They are partially used to guide the organization's work.</t>
  </si>
  <si>
    <t>The organization carries out annual operational planning based on the strategic plan, and involves relevant stakeholders. The annual operational plan is implemented as scheduled.</t>
  </si>
  <si>
    <t>The organization has financial policies and procedures that are not documented, or it has financial policies and procedures that need to be updated.</t>
  </si>
  <si>
    <t>A complete payroll systems exists with clear policies and procedures, which are adhered to consistently. Payroll  deductions are not submitted to relevant authorities.</t>
  </si>
  <si>
    <t>A complete payroll system exists with clear policies and procedures, which are adhered to consistently. Payroll  deductions are consistently submitted to relevant authorities.</t>
  </si>
  <si>
    <t>The organization has finance staff or staff with the relevant competencies, but without clearly assigned responsibilities.</t>
  </si>
  <si>
    <t>The organization has a staff training and development plan, but do not adhere to it.</t>
  </si>
  <si>
    <t xml:space="preserve">The organization has an equitable and competitive compensation and benefits structure, but it is not implemented. </t>
  </si>
  <si>
    <t xml:space="preserve">The organization has an equitable and competitive compensation and benefits structure based on job evaluation and regular salary reviews, and consistently adheres to the structure. </t>
  </si>
  <si>
    <t xml:space="preserve"> An organizational structure exists that displays job titles, lines of authority, and reporting relationships.  The organization has updated staff job descriptions based on their roles. </t>
  </si>
  <si>
    <t>Q1. Does the organization have an organization chart?</t>
  </si>
  <si>
    <t xml:space="preserve"> An organizational structure exists that displays job titles, lines of authority, and reporting relationships. The organization has updated staff job descriptions based on their roles. The actual staff structure is different from that in the organization chart. </t>
  </si>
  <si>
    <t>Approved organization chart</t>
  </si>
  <si>
    <t>The organization has a human resources policy and procedure manual that is compliant with legislative and statutory requirements, and provides clear guidelines on the terms and conditions of employment. It is reviewed regularly and applies policies consistently.</t>
  </si>
  <si>
    <t xml:space="preserve">Job descriptions are comprehensive, addressing position titles, roles and responsibilities, required qualifications and skills, reporting, delegations of authority, and re-assignments. The organization fully adheres to these job descriptions. </t>
  </si>
  <si>
    <t>The organization has a current, complete, and operational resource mobilization strategy, but it is not implemented.</t>
  </si>
  <si>
    <t>The organization has a current, complete, and operational resource mobilization strategy, and it is fully implemented.</t>
  </si>
  <si>
    <t>Resource mobilization strategy; proposals; minutes of the resource mobilization team meetings.</t>
  </si>
  <si>
    <t>The organization maps and scopes potential resource providers/donors  based on their strategic plan but do not make contact with the potential donors</t>
  </si>
  <si>
    <t xml:space="preserve">The organization has a complete resource monitoring plan with relevant indicators and targets, but has not operationalized the plan.  </t>
  </si>
  <si>
    <t xml:space="preserve">The organization has the relevant results framework in place. It is only partially  utilized to inform the measurement of results, using only some elements such as the M&amp;E plan, workplan, or PMP. </t>
  </si>
  <si>
    <t>The organization has the relevant results frameworks present and are applied by the relevant staff to guide the planning and measurement of results.</t>
  </si>
  <si>
    <t xml:space="preserve">The organization has an annual M&amp;E budget, but it is  not utilized; there are no planned activities. </t>
  </si>
  <si>
    <t>The organization does not have M&amp;E staff or staff assigned  to M&amp;E responsibilities.</t>
  </si>
  <si>
    <t>The organization has M&amp;E staff or staff assigned  M&amp;E responsibilities who have the relevant competencies, but their responsibilities are not clearly assigned.</t>
  </si>
  <si>
    <t>The organization has M&amp;E staff or staff assigned to M&amp;E responsibilities who have the relevant competencies, and have clearly assigned responsibilities. However, they do not always perform their M&amp;E function as outlined in their roles.</t>
  </si>
  <si>
    <t xml:space="preserve">The organization has M&amp;E staff or staff assigned to M&amp;E responsibilities who have the relevant competencies, have clearly assigned responsibilities, and perform their M&amp;E functions as outlined in their roles. </t>
  </si>
  <si>
    <t>The organization has the relevant data collection tools. They are complete and are based on the results framework. However, they are not fully utilized. For example, some data is missing; or is sometimes not collected.</t>
  </si>
  <si>
    <t xml:space="preserve">The organization has and uses data quality assessment protocols/guidelines (addressing its own needs and also donor needs where relevant). They are used as planned to assess the organization's data. Data quality improvement plans/action plans are developed and addressed within stated timelines. </t>
  </si>
  <si>
    <t>Does the organization have data quality assessments /protocol guidelines, which addresses its own as well as the donor needs where relevant?</t>
  </si>
  <si>
    <t>The organization has data quality assessments/protocol guidelines but they are incomplete. For example, they lack key elements, such as an action plan or data assessment levels based on the program implementation structure.</t>
  </si>
  <si>
    <t>The organization has data quality assessments/protocol guidelines that are complete, but they are not utilized to assess the quality of the data the organization produces for analysis and to share with its respective stakeholders.</t>
  </si>
  <si>
    <t>Does the organization conduct routine data quality assessment and data quality audits when applicable?</t>
  </si>
  <si>
    <t>The organization conducts routine data quality assessments on all the programs. All recommendations on the data improvement plan are acted upon.</t>
  </si>
  <si>
    <t>Are reports generated through M&amp;E data analysis disseminated to key internal/external stakeholders when applicable? Is feedback from stakeholders implemented? [Note: reports may be physical documents, presentations, or other forms of presenting the data analysis.]</t>
  </si>
  <si>
    <t>Is the organization's program design, development, and improvement informed by evidence based on  research, evaluation, needs assessment, and/or monitoring?</t>
  </si>
  <si>
    <t xml:space="preserve">The organization does not use evidence-based research, evaluation, needs assessment, or monitoring reports to inform their program design, development, and improvement. </t>
  </si>
  <si>
    <t xml:space="preserve">The organization engages in evidence-based research, evaluation and/or needs assessment to inform program design, development, and improvement. However, lessons are not used to improve program strategies throughout the program implementation phase.  </t>
  </si>
  <si>
    <t xml:space="preserve">The organization engages in evidence-based research, evaluation and/or needs assessment to inform program design, development, and improvement. Lessons are not consistently used to improve program strategies throughout the program implementation phase.  </t>
  </si>
  <si>
    <t xml:space="preserve">The organization engages in evidence-based research, evaluation and/or needs assessment to inform program design, development, and improvement. Lessons are continuously used to improve program strategies throughout the program implementation phase.  </t>
  </si>
  <si>
    <t xml:space="preserve">The organization performs project workplanning independently, and a draft budget and draft workplan are in place, however the budget and workplan are not fully aligned. </t>
  </si>
  <si>
    <t xml:space="preserve">The organization has a draft risk plan. However, it is still in development and has not been operationalized, used in program management or decision making. </t>
  </si>
  <si>
    <t>Does the organization have a sustainability plan in place for the program (this may include a handover or exit strategy for projects within the program). Is the sustainability plan updated and maintained as the program management and implementation changes?</t>
  </si>
  <si>
    <t xml:space="preserve">The organization has a draft sustainability plan in place. The sustainability plan is incomplete. For example, it may lack program handover strategy/exit strategy. </t>
  </si>
  <si>
    <t xml:space="preserve">The organization has a complete sustainability plan in place that includes resource mobilization strategies, identified growth opportunities and workplans, and anticipated program hand-over or exit plans. However, the sustainability plan has not been operationalized/used as scheduled; some elements have not been fully operationalized within the stipulated timeframes. </t>
  </si>
  <si>
    <t xml:space="preserve">The organization has an operational sustainability plan in place that includes resource mobilization strategies, identified growth opportunities and workplans, and anticipated program hand-over or exit plans. Examples of these include communications to stakeholders, plans for continued service delivery, asset close out, human resource closure, and/or program evaluations and reviews. The sustainability plan has been updated according to any program management or implementation changes. It is implemented as planned. </t>
  </si>
  <si>
    <t xml:space="preserve">The organization has coordination platforms with its partners and a finalized TOR. No meetings are held as per the TOR. </t>
  </si>
  <si>
    <t xml:space="preserve">The organization has identified functional networks and other partners and is mobilizing and assisting stakeholders to deliver services, sharing, learning, and feedback. </t>
  </si>
  <si>
    <t xml:space="preserve">The organization always engages in evidence-based advocacy  (evidence is used to inform the advocacy messaging) to influence policy development and implementation. </t>
  </si>
  <si>
    <t xml:space="preserve">Does the organization engage in evidence-based advocacy to influence policy development or implementation?  </t>
  </si>
  <si>
    <t xml:space="preserve">The organization does not engage in evidence based advocacy to influence policy development or implementation. </t>
  </si>
  <si>
    <t xml:space="preserve">The organization has plans to engage in evidence-based advocacy to influence policy development or implementation. </t>
  </si>
  <si>
    <t xml:space="preserve">The organization engages in advocacy to influence policy development or implementation, which is always informed by evidence. </t>
  </si>
  <si>
    <r>
      <t xml:space="preserve">The organization has an operational  system (manual or automated) for capturing, storing, and retrieving M&amp;E data, but it is not fully utilized. </t>
    </r>
    <r>
      <rPr>
        <sz val="11"/>
        <color rgb="FFFF0000"/>
        <rFont val="Aparajita"/>
        <family val="2"/>
      </rPr>
      <t/>
    </r>
  </si>
  <si>
    <t xml:space="preserve">The organization has an operational system  (manual or automated) for capturing, storing, and retrieving M&amp;E data but it is incomplete. For example, the system lacks some capacity such as data retrieval or reporting. </t>
  </si>
  <si>
    <t>To what extent does the organization participate in networking forums?</t>
  </si>
  <si>
    <t xml:space="preserve">The organization is aware of the networking forums. It is registered in the relevant forums and has a framework/plan for its engagement. The organization sometimes participates in the networking opportunities as a member or interested entity. Networking is guided by a framework/plan. </t>
  </si>
  <si>
    <t xml:space="preserve">The organization orients its sub-grantees using relevant documents. The documents serve as an orientation for its sub-grantees before activities begin and cover all of the policies and procedures for planning, budgeting, procurement, monitoring, and reporting of technical and financial activities, as well as expectations regarding deliverables, quality, and timelines. </t>
  </si>
  <si>
    <t>Function/policy/guideline/system in development; low quality. May be in use.</t>
  </si>
  <si>
    <t>Function/policy/guideline/system present; of expected quality. No application.</t>
  </si>
  <si>
    <t>Function/policy/guideline/system present; of expected quality. Some application, and some adherence.</t>
  </si>
  <si>
    <t>Function/policy/guideline/system present; of expected quality. Complete application and adherence.</t>
  </si>
  <si>
    <t xml:space="preserve">The organization carries out performance evaluations of the board regularly. Board performance recommendations are fully addressed. </t>
  </si>
  <si>
    <t xml:space="preserve">The organization carries out annual operational planning. It involves the relevant stakeholders. The annual operational plan is not implemented as scheduled. </t>
  </si>
  <si>
    <t>The organization has a succession plan for leadership transition written in the governing body manual.The organization has a low-level of dependency on the current leader, and possesses the ability to continue existing activities and grow at the same rate without the current leader. There are other staff within the organization who could take over effectively from the current leader without major transitional problems in the absence of the current leader.</t>
  </si>
  <si>
    <t>Does the organization have a succession plan for leadership transition?</t>
  </si>
  <si>
    <t>The organization  is developing a succession plan for leadership transition.</t>
  </si>
  <si>
    <t>Scoring is within a continuum of Stages 1 - 5</t>
  </si>
  <si>
    <t>The organization has a governing body with a constitution. The constitution is not applied by the Board to guide its work.</t>
  </si>
  <si>
    <t>The organization has a governing body and a constitution. Some provisions of the constitution are applied by the Board to guide some of its work.</t>
  </si>
  <si>
    <t>The organization has a governing body with a constitution that is always applied by the Board to guide its work. The constitution guides the Board in its operations.</t>
  </si>
  <si>
    <t xml:space="preserve">Constitution; appointment letters of Board members; Board minutes. </t>
  </si>
  <si>
    <t>There is a Board, and the organization is developing the oard selection criteria.</t>
  </si>
  <si>
    <t>The organization has selection criteria for Board members that is aligned with the constitution in place. Board members are in place but the selection criteria are not used.</t>
  </si>
  <si>
    <t>The organization has selection criteria for Board members that are aligned with the constitution in place. Board members are in place. However, the selection criteria are not fully applied in the recruitment of Board members.</t>
  </si>
  <si>
    <t>The organization has Board member selection criteria in line with the constitution, and they are fully applied in recruitment of Board members.</t>
  </si>
  <si>
    <t>Constitution; Board governance manual; terms of reference.</t>
  </si>
  <si>
    <t>The Board members have clear guidelines on their roles and responsibilities as outlined in the constitution and as clarified in the Board governance manual and their appointment letters.</t>
  </si>
  <si>
    <t>The organization is in the process of developing guidelines on  the roles and responsibilities of Board members.</t>
  </si>
  <si>
    <t>The Board members' roles and responsibilities are clearly defined in the constitution and the Board governance manual. However, these guidelines are not applied.</t>
  </si>
  <si>
    <t>The Board members' roles and responsibilities are clearly defined in the constitution and the Board governance manual. However, these guidelines are not  fully adhered to by the Board members.</t>
  </si>
  <si>
    <t>The Board members' roles and responsibilities are clearly defined in the constitution and the Board governance manual. Board members fully adhere to these guidelines.</t>
  </si>
  <si>
    <t>Constitution; Board governance manual; terms of reference for sub-committees; appointment letters; Board minutes.</t>
  </si>
  <si>
    <t>The organization regularly evaluates the Board's performance in a structured manner to assess the impact of their work.</t>
  </si>
  <si>
    <t>The organization is in the process of developing Board performance evaluation criteria.</t>
  </si>
  <si>
    <t xml:space="preserve">The organization evaluates the Board's performance regularly. Performance recommendations are documented but not addressed. </t>
  </si>
  <si>
    <t>The organization evaluates the Board's performance regularly. However, Board performance recommendations are not fully addressed, with only some recommendations acted upon.</t>
  </si>
  <si>
    <t>Board performance evaluation tools; Board performance evaluation reports.</t>
  </si>
  <si>
    <t>The organization has  a strategic plan, but it is not used to guide its work.</t>
  </si>
  <si>
    <t>The organization has a succession plan for leadership transition, but some managers are not aware that it exists. The organization is higly dependant on the current leader.</t>
  </si>
  <si>
    <t>The organization has a succession plan for leadership transition, and most managers are aware that it exists. The organization is not higly dependant on the current leader.</t>
  </si>
  <si>
    <t xml:space="preserve">The organization has a succession plan for leadership transition. It currently  has low dependence on the current leader; ability to continue existing activities, and grow at the same rate without the current leader. There are other staff within the organization who could take over effectively from the current leader without major transitional problems in case of extreme events or retirement of the current leader based on the governing body manual </t>
  </si>
  <si>
    <t>The organization prepares, monitors, and reviews budgets and workplans that are approved by the Board/donors.</t>
  </si>
  <si>
    <t>The organization prepares budgets, but they are not prepared to support workplans. The organization does not carry out budget review or monitoring and the budget is not approved by the Board.</t>
  </si>
  <si>
    <t xml:space="preserve">The organization prepares annual budgets that support the workplans, which are approved by the donor/Board. Budgets are fully integrated with the organization's annual workplan but are not monitored (performance is not monitored against the budget). 
</t>
  </si>
  <si>
    <t xml:space="preserve">The organization prepares annual budgets that support the workplans, which are approved by the donor/Board. Budgets are fully integrated with the organization's annual workplan, and are monitored, but not consistently (performance is not closely monitored against the budget). </t>
  </si>
  <si>
    <t xml:space="preserve">The organization prepares annual budgets that support the workplans, which are approved by the donor/Board. Budgets are fully integrated with the organization's annual workplan, and are consistently monitored.
</t>
  </si>
  <si>
    <t>Internal control systems exist for personnel, authorization procedures, segregation of duties, physical restrictions, documentation and record retention. They are known to all staff and Board, and are adhered to consistently.</t>
  </si>
  <si>
    <t>Does the organization have a compliant payroll system that is adhered to routinely?</t>
  </si>
  <si>
    <t>Purchase and procurement policy; competed procurements documentation.</t>
  </si>
  <si>
    <t xml:space="preserve">The organization has a clear cash and banking system and management controls that are adhered to by staff.
</t>
  </si>
  <si>
    <t>Does the organization have clear cash and banking system and controls that are adhered to by staff?</t>
  </si>
  <si>
    <t xml:space="preserve">The organization has a cash and banking system in place, as well as management controls, that are known by staff, and are adhered to consistently.  </t>
  </si>
  <si>
    <t>Domain: Finance, Operations, and Administration</t>
  </si>
  <si>
    <t>The organization has clear operations and administrative policies and procedures that are known and adhered to by all staff.</t>
  </si>
  <si>
    <t>Does the organization have clear operations and administrative policies and procedures that are known and adhered to by all staff?</t>
  </si>
  <si>
    <t xml:space="preserve">The organization has complete operations and administrative policies and procedures that are known by staff, but they are not used. </t>
  </si>
  <si>
    <t>The organization has operations and administrative policies and procedures that are documented and known, but not consistently adhered to by all staff.</t>
  </si>
  <si>
    <t>The organization has operations and administrative policies and procedures that are documented and known, and consistently adhered to by all staff.</t>
  </si>
  <si>
    <t>The organization has a human resources policy and procedure manual that is compliant with legislative and statutory requirements and provides clear guidelines on the terms and conditions of employment.  It is reviewed regularly (as relevant), and its policies are  applied consistently.</t>
  </si>
  <si>
    <t>The organization has a human resources policy and procedure manual that is compliant with legislative and statutory requirements, and provides clear guidelines on the terms and conditions of employment. It is reviewed regularly, but the policies are not applied consistently.</t>
  </si>
  <si>
    <t>There is no organization chart.</t>
  </si>
  <si>
    <t>The organization is in the process of developing an organization chart.</t>
  </si>
  <si>
    <t>An organizational structure exists that displays job titles, lines of authority, and reporting relationships. The organization has updated staff job descriptions based on their roles. However the structure is not fully implemented and/or reporting lines are not fully adhered to.</t>
  </si>
  <si>
    <t>An organizational structure exists that displays job titles, lines of authority, and reporting relationships. The organization has updated staff job descriptions based on their roles. The organization chart is fully adhered to.</t>
  </si>
  <si>
    <t>Job descriptions are comprehensive, addressing position titles, roles and responsibilities, required qualifications and skills, reporting, delegation of authority, and re-assignments. However, they are not fully adhered to.</t>
  </si>
  <si>
    <t>The organization has staff recruitment and retention policies and procedures. They are regularly updated as needed and consistently followed. Staff are recruited/hired in an open and transparent manner with references and salary history verification. The organization has low staff turnover, and staff have opportunities for career advancement and salary reviews. Most staff are satisfied with the organization.</t>
  </si>
  <si>
    <t>The organization has a performance management system whereby objectives are agreed upon and reviewed annually through a participatory appraisal process. The results of the appraisal are reviewed together with the employee, and used to develop a plan for improvement, growth, and annual staff pay raises.</t>
  </si>
  <si>
    <t xml:space="preserve">The organization has a performance management system that is not consistently adhered to, e.g., sometimes objectives are agreed upon and reviewed annually through a participatory appraisal process but sometimes they are not. Performance reviews are not always carried out. </t>
  </si>
  <si>
    <t>The organization maintains an accurate, confidential, and updated human resources data management system. The system provides the information needed for effective management, decision-making, addressing legal disputes and other human resources issues.</t>
  </si>
  <si>
    <t>The organization maintains an accurate, confidential, and updated human resources data management system. The system is always used to provide the information needed for effective management, decision-making, addressing legal disputes and other human resources issues.</t>
  </si>
  <si>
    <r>
      <t>The organization has the capacity to mobilize resources</t>
    </r>
    <r>
      <rPr>
        <sz val="11"/>
        <rFont val="Calibri"/>
        <family val="2"/>
      </rPr>
      <t>—</t>
    </r>
    <r>
      <rPr>
        <sz val="11"/>
        <rFont val="Aparajita"/>
        <family val="2"/>
      </rPr>
      <t>staff with the appropriate skills, experience, and competences. They do not mobilize resources</t>
    </r>
  </si>
  <si>
    <t>The organization has the capacity to mobilize resources, with staff with the appropriate skills, experience, and competencies. They mobilize resources. However, they do not deliver some of their targets.</t>
  </si>
  <si>
    <t>The organization has the capacity to mobilize resources, with staff with the appropriate skills, experience, and competencies. The staff deliver their roles and set targets in resource mobilization.</t>
  </si>
  <si>
    <t>Organization chart, job descriptions; resource mobilization status reports; resource mobilization team meetings reports; contracts; funding pipelines.</t>
  </si>
  <si>
    <t>The organization conducts donor scoping and mapping to inform their initiatives. The organization mobilizes resources from diversified sources based on their strategic plan.</t>
  </si>
  <si>
    <r>
      <t>The organization relies on one resource provider/donor.  It does not make contact with other donors</t>
    </r>
    <r>
      <rPr>
        <sz val="11"/>
        <rFont val="Calibri"/>
        <family val="2"/>
      </rPr>
      <t>—</t>
    </r>
    <r>
      <rPr>
        <sz val="11"/>
        <rFont val="Aparajita"/>
        <family val="2"/>
      </rPr>
      <t>either internal or external.</t>
    </r>
  </si>
  <si>
    <t>The organization relies on two resource providers/donor. The organization is in the process of approaching other donors based on their strategic plan; either internal or external.</t>
  </si>
  <si>
    <t>The organization relies on four donors to support  work based on their strategic plan. There is also some internal generation of funds by the organization through different means, such as membership fees, business enterprises, and consultancy services, based on their strategic plan.</t>
  </si>
  <si>
    <t>The organization relies on more than four donors. There is also internal generation of funds by the organization through different means, such as membership fees, business enterprises, and consultancy services, based on their strategic plan.</t>
  </si>
  <si>
    <t>The organization monitors donor preferences for realignment, and monitors the funding pipeline that informs resource mobilization strategies and approaches.</t>
  </si>
  <si>
    <t xml:space="preserve">The organization has a complete resource monitoring plan with relevant indicators and targets. It is not fully operationalized. </t>
  </si>
  <si>
    <t>The organization has a reserve fund to sustain its operations for at least six months without donor funding.</t>
  </si>
  <si>
    <t>Financial statements; approved organizational contingency funding plan; cash ratio showing sufficient funds to cover at least six months of operating expenses.</t>
  </si>
  <si>
    <t>Domain: Monitoring and Evaluation (M&amp;E) and Knowledge Management</t>
  </si>
  <si>
    <t xml:space="preserve">The organization has an annual M&amp;E budget but it is not sufficient to meet all M&amp;E needs. For example, the budget cannot meet all costs including supportive visits, documentation of lessons, evaluations, assessments, and other activities. </t>
  </si>
  <si>
    <t xml:space="preserve">The organization has an annual M&amp;E budget, and utilizes it to implement planned M&amp;E activities. </t>
  </si>
  <si>
    <t>Annual M&amp;E budget for project/organization/institution; finance report indicating M&amp;E activities/budget; M&amp;E workplan.</t>
  </si>
  <si>
    <t xml:space="preserve">The organization has M&amp;E staff or staff assigned to M&amp;E responsibilities, but they do not possess the relevant competencies.        </t>
  </si>
  <si>
    <t xml:space="preserve">Filing system; databases (various software); user access reports for advanced systems; reports generated by teams; data management system. </t>
  </si>
  <si>
    <t xml:space="preserve">The organization has relevant data collection tools but they are incomplete. For example, the tools lack key elements; or are not in line with the results framework,  or they do not address the indicator data needs. </t>
  </si>
  <si>
    <t xml:space="preserve">The organization does not have data quality assessments /protocol guidelines. </t>
  </si>
  <si>
    <t>The organization has the relevant results frameworks available and are applied by the relevant staff to guide the planning and measurement of results (documents include quarterly or annual workplans, budgets, project Monitoring &amp; Evaluation (M&amp;E) plans,  M&amp;E strategy or framework, Project Managing Plans (PMPs). The M&amp;E function in the organization is supported by staff with relevant competencies.</t>
  </si>
  <si>
    <t>Routine Data Analysis Report (RDAR); protocol/guideline; RDAR reports and action plan.</t>
  </si>
  <si>
    <t>Routine Data Analysis Report (RDAR); reports; data improvement action plans; recommendations implementation status reports.</t>
  </si>
  <si>
    <t>M&amp;E data is regularly analyzed or reviewed to inform project/organization decisions.  Decisions and lessons learned from M&amp;E data are used and also disseminated to relevant stakeholders.</t>
  </si>
  <si>
    <t>Is M&amp;E data regularly analyzed and reviewed by  relevant staff  for use in project/organization decision-making?</t>
  </si>
  <si>
    <t>M&amp;E data is analyzed or reviewed on an ad hoc basis by M&amp;E staff only. The analysis review is not planned and does not include all program or all organizational data. The information is not used for decision-making.</t>
  </si>
  <si>
    <t>M&amp;E data is regularly analyzed or reviewed by M&amp;E and key staff only, but it is not used for the program's or organization's decision-making.</t>
  </si>
  <si>
    <t>M&amp;E data is regularly analyzed or reviewed by all key staff but is only partially used for decision-making related to the programs or the organization and some relevant decisions are not informed by the data.</t>
  </si>
  <si>
    <t>M&amp;E data is regularly analyzed or reviewed by all key staff and is always used for programmatic and/or organizational decision-making.</t>
  </si>
  <si>
    <t>Does the organization use data for decision-making?</t>
  </si>
  <si>
    <t xml:space="preserve">The organization does not use data for decision-making. </t>
  </si>
  <si>
    <t>The organization uses data ad hoc for decision-making.</t>
  </si>
  <si>
    <t>Reports; project review meeting minutes. Program annual work plans; review reports.</t>
  </si>
  <si>
    <t>Evaluation plans; evaluation reports.</t>
  </si>
  <si>
    <t>The organization has a system for capturing, packaging, and sharing knowledge but it is incomplete. It lacks some programs or elements, for example, it does not elaborate on how knowledge is shared.</t>
  </si>
  <si>
    <t xml:space="preserve">The organization has program monitoring mechanisms in place for both internal and external reviews, however, the findings of the reviews are not always used to inform program development and implementation but are only used on an ad hoc basis. </t>
  </si>
  <si>
    <t xml:space="preserve">There is an operational risk plan in place, however, it is not consistently being implemented and monitored. Information from risk plan implementation and monitoring is not always used to inform decision-making. </t>
  </si>
  <si>
    <t>There is an operational risk plan in place. It is implemented, monitored, and the information is used to inform decision-making.</t>
  </si>
  <si>
    <t>Operational risk plan (should include a risk analysis and mitigation actions for identified risks); evidence of implementation, monitoring and information being used for decision-making (for example, changes in workplan are due to identified risks picked up from risk plan monitoring or actions taken to mitigate identified risks).</t>
  </si>
  <si>
    <t xml:space="preserve">The organization has an operational sustainability plan complete with resource mobilization strategies, identified growth opportunities and workplans, and anticipated program hand-over or exit close-out plans (these include communications to stakeholders, plans for continued service delivery, asset close out, human resource closure staff transition plans, and/or project evaluations and reviews), where necessary and applicable. The sustainability plan has been updated according to any program management or implementation changes. </t>
  </si>
  <si>
    <t>The organization has a branding and marking plan that is up-to-date. However, staff do not consistently adhere to the plan (some products/assets are not branded).</t>
  </si>
  <si>
    <t xml:space="preserve">The organization has communications staff or staff assigned  communications responsibilities who have the relevant competencies, have clearly assigned responsibilities, and perform their communications functions as stated in their roles. </t>
  </si>
  <si>
    <t>The organization does not have a formal mechanism/structure for internal communications.</t>
  </si>
  <si>
    <t>The organization has a formal mechanism/ infrastructure for facilitating internal communications with relevant stakeholders. It is known by all staff but is not always used.</t>
  </si>
  <si>
    <t>The organization has documented grants management polices and procedures in place that are consistently applied across projects in the management of grants/sub-grants.</t>
  </si>
  <si>
    <t>The organization has trained and capable staff with knowledge of the local context and donor regulations to effectively implement and oversee the full grants/sub-grants  management cycle.</t>
  </si>
  <si>
    <t>The organization has grants/sub-grants staff or staff who are assigned grants/sub-grants responsibilities, they have the relevant competencies, but do not have clearly assigned responsibilities.</t>
  </si>
  <si>
    <t>The organization has grants/sub-grants  staff or staff who are assigned  grants/sub-grants responsibilities, they have the relevant competencies, and have clearly assigned responsibilities. However, they do not always perform their grants/sub-grants function as stated in their roles.</t>
  </si>
  <si>
    <t>The organization has an incomplete system for tracking and reporting  financial, technical, and contractual grants/sub-grants requirements .</t>
  </si>
  <si>
    <t>The organization has a grants/sub-grants management  system for tracking and reporting  financial, technical, and contractual  requirements. It is not utilized and is not applied to projects.</t>
  </si>
  <si>
    <t>The organization has a grants/sub-grants management  system for tracking and reporting  financial, technical, and contractual  requirements  that is utilized but is not applied to all projects.</t>
  </si>
  <si>
    <t>The organization has a grants/sub-grants management  system for tracking and reporting  financial, technical, and contractual requirements that is utilized and is applied to all projects.</t>
  </si>
  <si>
    <t xml:space="preserve">The organization conducts a participatory comprehensive capacity assessment of its sub-grantees, using a standard assessment tool. The findings are used to strengthen the capacity of the sub-grantees. </t>
  </si>
  <si>
    <t>The organization conducts a participatory capacity assessment using complete, standardized tools to its sub-grantees. The assessment findings are not always used to inform the capacity strengthening for the sub-grantees.</t>
  </si>
  <si>
    <t>Does the organization provide an orientation for its sub-grantees?</t>
  </si>
  <si>
    <t xml:space="preserve">The organization does not have an orientation document or guidelines and does not provide an orientation for its sub-grantees. </t>
  </si>
  <si>
    <t xml:space="preserve">The organization has a document outlining the process for orienting its sub grantees. The organization conducts timely orientation but does not cover all elements (policies and procedures for planning, budgeting, procurement, monitoring, and reporting of technical and financial activities, as well as expectations regarding deliverables, quality, and timelines). </t>
  </si>
  <si>
    <t xml:space="preserve">The organization has a document outlining the process for orienting its sub-grantees. It conducts timely orientations that covers all elements (policies and procedures for planning, budgeting, procurement, monitoring, and reporting of technical and financial activities, as well as expectations regarding deliverables, quality, and timelines). </t>
  </si>
  <si>
    <t>The organization provides regular technical assistance to most of its sub-grantees during the grant period, drawing from a comprehensive array of capacity-building programs and tools, to address performance gaps identified in the capacity assessment reports.</t>
  </si>
  <si>
    <t>The organization provides regular technical assistance to all of its sub-grantees during the grant period, drawing from a comprehensive array of capacity-building programs and tools, to address performance gaps identified in the capacity assessment reports</t>
  </si>
  <si>
    <t>Updated information and education materials on services is available. It is provided to target beneficiaries. There is engagement with relevant stakeholders in revision of the material based on feedback.</t>
  </si>
  <si>
    <t>Information and education  materials on services provided is not available.</t>
  </si>
  <si>
    <t xml:space="preserve">Information and education material on services provided is incomplete or under development </t>
  </si>
  <si>
    <t>Updated information and education materials on  services provided is developed but has not been made available to beneficiaries.</t>
  </si>
  <si>
    <t>Updated information and education materials on services is developed, available to beneficiaries, regularly provided to its relevant stakeholders but not reviewed  by stakeholders .</t>
  </si>
  <si>
    <t xml:space="preserve">Updated information and education materials on services is developed, available to beneficiaries, regularly provided to its relevant stakeholders and reviewed  by relevant stakeholders  based on feedback. </t>
  </si>
  <si>
    <t xml:space="preserve">Brochures or information materials specifically on services provided; review reports or minutes; old and reviewed  materials; distribution list. </t>
  </si>
  <si>
    <t>Is there service delivery targets set with specific timelines, and is the progress on these targets reviewed?</t>
  </si>
  <si>
    <t xml:space="preserve">No specific service delivery targets are set.
</t>
  </si>
  <si>
    <t xml:space="preserve">Specific service delivery targets are set with timelines for all programs but progress not reviewed at all. 
</t>
  </si>
  <si>
    <t>Specific service delivery targets are set for all programs with timelines and their progress is not reviewed for all programs.</t>
  </si>
  <si>
    <t xml:space="preserve">Specific service delivery targets are available but only for some programs.
</t>
  </si>
  <si>
    <t xml:space="preserve">Specific service delivery targets are set for all programs with timelines and their progress is reviewed for all of the programs. Resources are available. 
</t>
  </si>
  <si>
    <t>Any document indicating the service delivery target; review report on target performance; reports or minutes initiating or developing targets; program review reports .</t>
  </si>
  <si>
    <t xml:space="preserve">Specific service delivery targets are set with specific timeline.
Progress on these targets are reviewed periodically based on lessons, context, and donor or clients needs. Resources are available.
</t>
  </si>
  <si>
    <t>The organization scans current and potential demand for the organization's services, and regularly learns and adopts best practices from other entities for service improvement.</t>
  </si>
  <si>
    <t xml:space="preserve">Does the organization scan current and potential demand for the services offered and adapt best practices from other entities for service improvement? </t>
  </si>
  <si>
    <t xml:space="preserve">The organization does not scan the clients' current and potential demands or best practices from other organizations for improvement of service delivery. </t>
  </si>
  <si>
    <t xml:space="preserve">The organization is currently developing a process for scanning clients' current and potential demands and  best practices from other organizations for improvement of service delivery. 
</t>
  </si>
  <si>
    <t xml:space="preserve">The organization scans clients' current and potential demands from other organizations services for improvement of service delivery, but there is resistance to learn and adapt best practices. </t>
  </si>
  <si>
    <t xml:space="preserve">The organization scans clients' current and potential demands from other organizations'  services for improvement of service delivery, and there is learning of the best practices from other entities, however, there is partial implementation of these practices for service delivery improvement. </t>
  </si>
  <si>
    <t>The organization scans clients' current and potential demands for services for improvement of service delivery; and there is learning of the best practices from other entities; and implementation of the relevant  practices for service delivery improvement.</t>
  </si>
  <si>
    <t xml:space="preserve">Client survey report;
report/documentation on analysis of best practices; 
reports/documentation on changes made based on learning;
reports or minutes initiating or developing service improvement process.
</t>
  </si>
  <si>
    <t>The organization has not developed internal service delivery standards/ protocols/   guidelines.</t>
  </si>
  <si>
    <t xml:space="preserve">The organization has developed internal service delivery protocols/ guidelines/standards to guide its service delivery work. They are consistently used. They are reviewed periodically and consistently monitored. </t>
  </si>
  <si>
    <t xml:space="preserve">The organization has aligned itself with recognized (national/international) standards, guidelines, and protocols. However, it does not always adhere to/refer to them while for service provision or monitoring of services. </t>
  </si>
  <si>
    <t xml:space="preserve">All the staff are trained on the national/international service delivery standards, protocols, guidelines. Refresher trainings are offered to some staff when there are updates. </t>
  </si>
  <si>
    <t xml:space="preserve">The organization has coordination platforms with its partners and meetings are held regularly as per the TOR. Coordination challenges are identified regularly and a mechanism is in place for feedback.                                                                                            </t>
  </si>
  <si>
    <t xml:space="preserve">The organization's coordination and facilitation role is  clear and documented but  it does not interact with other stakeholders to deliver services. </t>
  </si>
  <si>
    <t>The organization has identified functional networks and other partners and is mobilizing and assisting stakeholders to deliver services, sharing knowledge exchange , learning lessons, and feedback.</t>
  </si>
  <si>
    <t>The organization has identified its key partners and stakeholders, but is not engaging with them.</t>
  </si>
  <si>
    <t>Organization has identified its key partners and stakeholders, is engaging with them but is not supporting them to mobilize and deliver services.</t>
  </si>
  <si>
    <t xml:space="preserve">The organization has advocacy staff or staff who are assigned advocacy responsibilities. These staff have the relevant competencies, have clearly assigned responsibilities, and perform their advocacy functions as stated in their roles. </t>
  </si>
  <si>
    <t>Staff profiles; organogram; JDs,  training and mentorship reports; training manuals or guides developed by the organization staff.</t>
  </si>
  <si>
    <t xml:space="preserve">The organization engages in advocacy to influence policy development or implementation but it is not evidence-based. </t>
  </si>
  <si>
    <t>The organization engages in advocacy to influence policy development or implementation but it is not always informed by evidence.</t>
  </si>
  <si>
    <t>The organization has facilitated the founding of  alliance(s).  It does not play coordination role(s) such as serving as a secretariat. It does not nurture and mentor the alliance for  results.</t>
  </si>
  <si>
    <t>The organization has facilitated the founding of  alliance(s). It plays coordination role(s) when appropriate, such as serving as a secretariat. However it does not nurture and mentor the alliance for their desired results.</t>
  </si>
  <si>
    <t>The organization has facilitated the founding of  alliance(s).  It plays coordination role(s) such as serving as a secretariat. It nurtures and mentors the alliance for their desired results.</t>
  </si>
  <si>
    <t xml:space="preserve">The organization drives alliances, partnerships, and collaboration. It has good knowledge of the strategies and work of other organizations in the local area and at other levels. It also shares knowledge and learning. </t>
  </si>
  <si>
    <t xml:space="preserve">The organization has knowledge of the strategies and work of other organizations in the local area. There is documentation to guide its efforts in collaboration or partnership. It consults with other organizations and shares knowledge and learning. The organization fully assumes the initiative to drive collaboration and partnerships with other like-minded organizations. </t>
  </si>
  <si>
    <t>Communication Strategy</t>
  </si>
  <si>
    <t>For most or all interventions, program staff can describe how particular data influenced particular messages, and how the messages would or have differed based on changes in data and context.</t>
  </si>
  <si>
    <t>Advocacy</t>
  </si>
  <si>
    <t>Domain: Social Behavior Change Communication</t>
  </si>
  <si>
    <t>Social and Behavior Change Communication</t>
  </si>
  <si>
    <t>Category Scores</t>
  </si>
  <si>
    <t>x</t>
  </si>
  <si>
    <t>Organization does not use advocacy to achieve programmatic goals.</t>
  </si>
  <si>
    <t>The organization uses theory as the basis of its SBCC programming and evaluation. All interventions have a description of the theory(ies) that describes how and why the program will work. The organization uses the theory(ies) selected to guide the evaluation of the intervention.</t>
  </si>
  <si>
    <t>Program staff can describe one or more communication theories and how to use them for evaluation.</t>
  </si>
  <si>
    <t>Program staff is not familiar with communication theories and does not know how to use them for evaluation.</t>
  </si>
  <si>
    <t>Program staff can use theory in program design, but does not use theory in on-going program implementation or evaluation.</t>
  </si>
  <si>
    <t>Organization does not regularly use communication strategies to guide  interventions.</t>
  </si>
  <si>
    <t>The organization's message design process uses theory, situation and audience analysis data to choose, tailor, and prioritize messages.</t>
  </si>
  <si>
    <t>The organization engages with stakeholders and other programs to harmonize and coordinate messages so that audiences are not confused or burned-out.</t>
  </si>
  <si>
    <t>Does the organization use data to design and tailor messages for each audience segment?</t>
  </si>
  <si>
    <t>Program staff does not regularly use data to guide message design.</t>
  </si>
  <si>
    <t>Program staff regularly uses available data in the message design process but does not develop distinct messages for each audience segment.</t>
  </si>
  <si>
    <t>Program staff regularly seeks out new data to inform the message design process and tailors messages for each audience segment.</t>
  </si>
  <si>
    <t>Does the organization identify other programs doing similar work and engage with them to harmonize and coordinate messages?</t>
  </si>
  <si>
    <t>The organization does not engage with others during the message design process.</t>
  </si>
  <si>
    <t>The organization talks to a few programs before designing messages to ensure messages do not conflict.</t>
  </si>
  <si>
    <t>Before designing messages, the organization does a thorough review of programs working on similar topics and invites those organizations to participate in a message harmonization process. New messages are in line with existing messages and not duplicative.</t>
  </si>
  <si>
    <t xml:space="preserve"> The organization talks to a few programs before designing messages to coordinate and harmonize their messages.</t>
  </si>
  <si>
    <t>The organization invites all relevant programs and stakeholders to give input on the messages they designed and makes changes to coordinate messaging.</t>
  </si>
  <si>
    <t>Interviews with staff; message harmonization documents</t>
  </si>
  <si>
    <t>Does the organization have and follow a documented approach to advocacy?</t>
  </si>
  <si>
    <t>Organization uses advocacy in ad-hoc ways for program purposes.</t>
  </si>
  <si>
    <t>Audience Analysis</t>
  </si>
  <si>
    <t>The organization segments audiences into groups with similar needs, values, or characteristics and tailors messages, materials, and activities to those segments.</t>
  </si>
  <si>
    <t>The organization conducts an audience analysis for each program to identify potential audiences and to understand audience characteristics, needs, and behaviors. Findings from the analysis are used when developing key benefits, messages, and communication products.</t>
  </si>
  <si>
    <t>Does the organization conduct an audience analysis for each program and use those findings during development of benefits, messages, and communication products?</t>
  </si>
  <si>
    <t>Organization does not routinely conduct audience analyses for its programs.</t>
  </si>
  <si>
    <t>Organization conducts an audience analysis at the beginning of most of its programs but does not use those findings to inform its programs.</t>
  </si>
  <si>
    <t>Organization always conducts an audience analysis at the beginning of its programs and uses the findings to inform its programs. Staff can explain how information from the analysis influenced the messages and products they developed.</t>
  </si>
  <si>
    <t>Audience analysis report; interviews with staff; pretest reports; message design workshop reports; message briefs; creative briefs</t>
  </si>
  <si>
    <t>Does the organization segment audiences according to similar characteristics for each campaign or program?</t>
  </si>
  <si>
    <t>Organization does not routinely segment audiences.</t>
  </si>
  <si>
    <t>Organization segments audiences for most of its campaigns or programs but does not consistently tailor messages and products for each segment.</t>
  </si>
  <si>
    <t>Organization always segments audiences according to similar characteristics and tailors messages, materials, and activities to each segment. Staff can describe audience segments and why certain messages and products were developed for those segments.</t>
  </si>
  <si>
    <t>Stakeholder Engagement</t>
  </si>
  <si>
    <t>Does the organization involve stakeholders in a meaningful way at each stage of the SBCC process?</t>
  </si>
  <si>
    <t>Organization does not usually involve stakeholders in its programs.</t>
  </si>
  <si>
    <t>Organization does not regularly develop implementation plans for its communication strategies.</t>
  </si>
  <si>
    <t xml:space="preserve">Organization develops implementation plans for most of its communication strategies. </t>
  </si>
  <si>
    <t>Organization develops implementation plans for all of its communication strategies; staff can readily provide details of the implementation plans and is clear about responsibilities.</t>
  </si>
  <si>
    <t>Communication strategies; implementation plans; interviews with staff</t>
  </si>
  <si>
    <t>The organization uses communication to change policies, regulations, guidelines and budgets at the community and national level that impact health. The organization uses an advocacy strategy to conceptualize and plan its advocacy work.</t>
  </si>
  <si>
    <t>Does the organization apply behavior change theories for each intervention?</t>
  </si>
  <si>
    <t>Organization involves a few stakeholders at several stages during the SBCC process but retains decision-making power and control over the process.</t>
  </si>
  <si>
    <t>Organization involves a few stakeholders in 1 stage of the SBCC process.</t>
  </si>
  <si>
    <t>Stakeholder workshop reports; interviews with stakeholders; stakeholder mapping documents</t>
  </si>
  <si>
    <t>The organization engages stakeholders at every stage of the SBCC process - analysis, design, production, implementation, and evaluation. The organization establishes an equal relationship with stakeholders and shares decision-making control.</t>
  </si>
  <si>
    <t>Capacity Strengthening</t>
  </si>
  <si>
    <t>The organization systematically strengthens the capacity of its own staff and partners to conduct SBCC.</t>
  </si>
  <si>
    <t>Does the organization have systems in place to strengthen internal and external capacity for SBCC?</t>
  </si>
  <si>
    <t>Organization strengthens internal or partner capacity to do SBCC, but efforts are ad hoc.</t>
  </si>
  <si>
    <t>Organization has systems in place for strengthening internal and partner SBCC capacity. Capacity strengthening is a core focus of the organization's SBCC work.</t>
  </si>
  <si>
    <t>Functioning  systems and processes; capacity reports; organizational mission and values; interviews with staff and partners</t>
  </si>
  <si>
    <t xml:space="preserve">Organization involves a representative group of stakeholders at several stages of the SBCC process. Organization often applies horizontal approaches to engagement.  </t>
  </si>
  <si>
    <t>Community Mobilization</t>
  </si>
  <si>
    <t xml:space="preserve">The organization engages communities in the process of identifying community priorities, planning and identifying solutions, and taking action to address social and health issues. </t>
  </si>
  <si>
    <t>Does the organization have and use a documented approach to engaging communities in addressing social and health issues?</t>
  </si>
  <si>
    <t>Organization does not routinely engage communities to improve social and health issues.</t>
  </si>
  <si>
    <t>Organization consults community leaders to ensure planned activities are acceptable.</t>
  </si>
  <si>
    <t>Organization engages communities in some of the planning processes and implementation of activities.</t>
  </si>
  <si>
    <t>Organization engages communities in planning activities to address pre-set priorities. Communities are involved in implementing, monitoring, and evaluating activities.</t>
  </si>
  <si>
    <t>Community engagement process; interviews with community members; workplans; annual or quarterly reports</t>
  </si>
  <si>
    <t>Organization does not focus on strengthening  SBCC capacity.</t>
  </si>
  <si>
    <t>Overall Subcategory Score</t>
  </si>
  <si>
    <t>The organization routinely designs, uses, and revises communication strategies to guide its work. Communication strategies are based on findings from the situation, audience, and program analyses.</t>
  </si>
  <si>
    <t>communication strategies and workplans; interviews with staff; intervention and evaluation tools that show use of theory</t>
  </si>
  <si>
    <t>Organization strengthens both internal and partner SBCC capacity in a formal fashion.</t>
  </si>
  <si>
    <t>Intervention Design Process</t>
  </si>
  <si>
    <t>Communication interventions/ products; interviews with staff; 7 Cs checklist; impact evaluation results; pretest results</t>
  </si>
  <si>
    <t>Organization occasionally uses communication strategies for some  interventions.</t>
  </si>
  <si>
    <t>Organization designs and uses communication strategies for most interventions but they are not based on findings from situation, audience, and program analyses.</t>
  </si>
  <si>
    <t>Organization consistently designs and uses communication strategies based on research for each intervention.</t>
  </si>
  <si>
    <t>Organization involves a broad base of stakeholders throughout the SBCC process and is responsive to stakeholder input. Organization shares decision-making power and encourages mutual learning. Stakeholders think of themselves as belonging to a well-defined coalition.</t>
  </si>
  <si>
    <t>Organization engages communities in identifying social and health issues that are priorities for that community. Communities lead the planning, implementation, and evaluation of activities and address issues with their own resources. Organization promotes community ownership and decision-making while building their knowledge and skills to take action.</t>
  </si>
  <si>
    <t>Organization includes advocacy in communication activities to achieve program goals but does not use a specific model to guide the process.</t>
  </si>
  <si>
    <t>Organization regularly uses advocacy as a discrete communication approach to achieve programmatic goals. Advocacy efforts are based on a specific model.</t>
  </si>
  <si>
    <t xml:space="preserve">Organization develops advocacy strategies and models for its advocacy efforts. Organization works with a coalition to achieve advocacy and programmatic goals. Advocacy is focused on specific roadblocks to reaching programmatic goals. </t>
  </si>
  <si>
    <t>Advocacy strategy; advocacy model; advocacy products</t>
  </si>
  <si>
    <t>Message Development and Dissemination</t>
  </si>
  <si>
    <t xml:space="preserve">Does the organization's choice of channels fit with the messages developed and the needs and habits of the audience? </t>
  </si>
  <si>
    <t>The organization does not use a blend of channels that respond to the needs of the audience and the type of message.</t>
  </si>
  <si>
    <t>The organization occasionally considers audience and message characteristics when selecting channels.</t>
  </si>
  <si>
    <t>The organization considers audience and message characteristics most of the time when selecting channels.</t>
  </si>
  <si>
    <t>The organization consistently considers audience and message characteristics when selecting channels.</t>
  </si>
  <si>
    <t xml:space="preserve">The organization always considers audience and message characteristics when selecting channels. The organization develops a media plan and strategically selects the number and type of channels to maximize exposure and acceptance of messages. </t>
  </si>
  <si>
    <t>Organization occasionally conducts an audience analysis at the beginning of its programs.</t>
  </si>
  <si>
    <t>Organization consistently conducts an audience analysis at the beginning of most of its programs and uses the findings to inform its programs.</t>
  </si>
  <si>
    <t>Organization occasionally segments audiences in its campaigns and programs.</t>
  </si>
  <si>
    <t>Organization consistently segments audiences for its campaigns or programs and tailors messages and products for each segment.</t>
  </si>
  <si>
    <t>Program staff consistently uses theory in program design, implementation, and evaluation.</t>
  </si>
  <si>
    <t>Organization occasionally develops implementation plans for its communication strategies.</t>
  </si>
  <si>
    <t>Program staff occasionally uses data for message design.</t>
  </si>
  <si>
    <t>The organization's products and messages are pretested with intended audiences and changes are made based on results</t>
  </si>
  <si>
    <t>Does the organization have and follow instructions or guidelines for pre-testing SBCC materials and messages?</t>
  </si>
  <si>
    <t>Program staff does not regularly pretest communication materials and messages.</t>
  </si>
  <si>
    <t>Program staff occasionally pretests communication materials and messages.</t>
  </si>
  <si>
    <t>Program staff pretests communication materials and messages most of the time.</t>
  </si>
  <si>
    <t>Program staff consistently pretests communication materials and messages.</t>
  </si>
  <si>
    <t>Program staff pretests all communication materials and messages, and can describe their learning and adaptation from pretesting.</t>
  </si>
  <si>
    <t>Organization has occasional efforts to strengthen internal SBCC capacity.</t>
  </si>
  <si>
    <t>Organization consistently develops implementation plans for its communication strategies.</t>
  </si>
  <si>
    <t xml:space="preserve">The organization uses a blend of multiple communication channels to increase exposure and reinforce messages. Channels are selected based on audience needs and preferences as well as the characteristics and content of the messages. </t>
  </si>
  <si>
    <t>SBCC</t>
  </si>
  <si>
    <t>Administrative and Financial Guideline</t>
  </si>
  <si>
    <t xml:space="preserve">Developed in 2012. Complete with forms and templates. Outlines all policies and procedures. While everyone knows it exists it needs to be used more consistently. Field staff sometimes submit incomplete reports. Budgets not submitted on time. </t>
  </si>
  <si>
    <t xml:space="preserve">Generate monthly financial reports. Use everyday transaction cover sheets (info by project) to produce monthly report. Have a quickbooks like system that also provides inputs to monthly reports. But very manual so want a more automated intregrated system. Decision making not always based on reports. </t>
  </si>
  <si>
    <t xml:space="preserve">Develop budgets and submit them as per donor guidelines (on a project by project basis). Also have budget monitoring (after each activity they update the budget). Have  annual organizational budgets and workplans. </t>
  </si>
  <si>
    <t xml:space="preserve">Al1 means of verification are in existence. Document retention policy (indonesian policy is every 10 years. Since Cipta hasn’t reached 10 years they have not done this yet). </t>
  </si>
  <si>
    <t>Organizational reports done on a monthly basis consistenty. Project reports are also developed and submitted based on donor requirements.</t>
  </si>
  <si>
    <t xml:space="preserve">Have a procurement policy. Travel approval forms, transaction cover sheets etc. all developed and in finacial manual. Four internal controls are consistently used (prepared by, reviewed, pre-review and authorized). All outlined in the finance manual. </t>
  </si>
  <si>
    <t>Do have a procurement policy that stipulates how to procure goods. Very rigorous process. Have procurememt officer that reviews all forms. The same 4 layers of control are applied.</t>
  </si>
  <si>
    <t xml:space="preserve">Have an invetory list of all your assets. Everytime they have a new program that update the inventory list. Everything is tagged by donors. All guidelines are in the manual. </t>
  </si>
  <si>
    <t xml:space="preserve">Have an annual external audit. Internally complete it annually. Also complete audits per donor request. </t>
  </si>
  <si>
    <t xml:space="preserve">The financial guidelines stipulates all administrative guidelines. All policies are known and used by staff. Staff all trained during their orientations. </t>
  </si>
  <si>
    <t>Financial Guidelines</t>
  </si>
  <si>
    <t xml:space="preserve">In the process of hiring a RM officer. The position is currently in the org chart. In the meantime, staff have skills to write and submit proposals. </t>
  </si>
  <si>
    <t>Have a draft RM Strategy</t>
  </si>
  <si>
    <t>Donor scoping is not done ahead of time but respond to RFPs as they are published.</t>
  </si>
  <si>
    <t xml:space="preserve">Have very diverse funding base. (USAID, Gates, Innovation Fund, AUSAID, Private Sector, National Government, UN Foundation etc). </t>
  </si>
  <si>
    <t>The draft resource mobilization plan does not have indicators in it.</t>
  </si>
  <si>
    <t>Do monitor funding pipeline. Do have a 1yr funding reserve.</t>
  </si>
  <si>
    <t>Program surveys, landscape assessment results, FP needs research results</t>
  </si>
  <si>
    <t>Workplans are developed at the district and province level. Al workplans have an accompanying budget.</t>
  </si>
  <si>
    <t>Meeting minutes, workplans, TORs</t>
  </si>
  <si>
    <t xml:space="preserve">Monthly, quarterly and annually report on performance of projects. Report to the government on progress. Have monthly donor meetings to discuss program performance. </t>
  </si>
  <si>
    <t xml:space="preserve">Monthly, quarterly and annual reports. PMP and M&amp;E plans. </t>
  </si>
  <si>
    <t>AFP does not have a risk plan. ICMM does have a risk plan. Have monthly meetings where you discuss potential risk but do not have formal plans.</t>
  </si>
  <si>
    <t xml:space="preserve">ICMM and AFP have a sustainability plan. The document outlines how to close-out the projects. For the organization as a whole, the HR department has a plan for exit strategies for staff only.  </t>
  </si>
  <si>
    <t>ICMM and AFP have M&amp;E staff. There are no M&amp;E staff for the other projects. Do not have a designated M&amp;E staff /unit in the organization that supports all projects.</t>
  </si>
  <si>
    <t xml:space="preserve">Currently there are no guidelines or protocols being used for all projects. Most of the data collection is conducted by project partners such as universities. </t>
  </si>
  <si>
    <t xml:space="preserve">Some projects do work with the government to complete data quality audits but this is not done across all projects within the organization. </t>
  </si>
  <si>
    <t xml:space="preserve">No data system in place. </t>
  </si>
  <si>
    <t>No tools are available yet. Some exist on a project by project basis.</t>
  </si>
  <si>
    <t>M&amp;E data reviews are completed on a project by project basis. Lessons learned are produced based on results from these reviews.</t>
  </si>
  <si>
    <t xml:space="preserve">This is completed on a project by project basis. Not at the organizational level. </t>
  </si>
  <si>
    <t>The data is used for decision making but not consistently.</t>
  </si>
  <si>
    <t xml:space="preserve">ICMM and High Five do have evaluation plans and conduct  project evaluations. </t>
  </si>
  <si>
    <t>Website, success stories, social media</t>
  </si>
  <si>
    <t>Knowledge is share via social media and the website. The organization does not assess the process.</t>
  </si>
  <si>
    <t>The constitution exists but it does not guide all operations of the board.</t>
  </si>
  <si>
    <t>There is no document outlining the criteria for selection; they need to incoporate these guidelines in the governance manual.</t>
  </si>
  <si>
    <t>Do not have guidelines outlining roles and responsibilities of board members; they need a board governance manual.</t>
  </si>
  <si>
    <t>The organization does not have the tools to evaluate the performance of the board; they need tools and guidelines.</t>
  </si>
  <si>
    <t>The vision and mission statements exitis; most employees are aware of both but they only partially guide the work.</t>
  </si>
  <si>
    <t>The Strategic Plan exists and is used to guide all programmatic work but not the resource mobilization work yet.</t>
  </si>
  <si>
    <t>The organization does annual operation plans for program activities, but not as an organization as a whole, since they do not program overhead activities.</t>
  </si>
  <si>
    <t>There are no documents outlining a plan for successing management. There is no plan for leadership transition.</t>
  </si>
  <si>
    <t>Government policy requires that personnel policy renewed every 2 years; employee handbook is renewed every 2 years. Docs exist and are updated on schedule but not applied consistently.</t>
  </si>
  <si>
    <t>They have everything in place; org chart is regularly updated.</t>
  </si>
  <si>
    <t>JDs do not include qualifications and skills; this information is used during the hiring process, so it is still very much part of the staff selection process. More consistent application is needed.</t>
  </si>
  <si>
    <t>There are times that reference checks are not made, when a canidate is well known to the organization.</t>
  </si>
  <si>
    <t>Performance reviews are done annually on the anniversary of the hiring date.  The review is done between supervisor and report; a larger feedback review is done verbally. This is used to revise job descriptions. Raises are based on fixed budget, therefore they are more for cost of living adjustments rather than performance. Need to incorporate staff development plans into performance reviews.</t>
  </si>
  <si>
    <t>Salaries are based on past compensation and also on YCCP salary scale; however, salary is not public. The benefits are the same for everyone. The fact that the budget is fixed makes it difficult to adjust salaries based on superior performance. They need to develop operating budgets that have wiggle room for salary adjustments based on performance.</t>
  </si>
  <si>
    <t>The system exists in excel but it is not reference regularly. Needs an HR data base system.</t>
  </si>
  <si>
    <t>There is no strategy; just guidelines for branding. A plan is underway for guidance for internal and external communications.</t>
  </si>
  <si>
    <t>Branding guidelines exist. All staff adhere to the branding plan. Marketing is with partners via meetings, as well as via social media, but is not structured.</t>
  </si>
  <si>
    <t>They have protocols for using email. They have powerpoint templates for internal use as well. Also publish success stories and meeting minutes.</t>
  </si>
  <si>
    <t>Website is up to date; there are two versions of YCCP overview (Eng and Bahasa); there is a protocol, though not written, for communicating with external stakeholders.</t>
  </si>
  <si>
    <t xml:space="preserve">AFP  conducts annual landscape assessments. Monitor FP achievements throughout the year. ICMM conducts baselines surveys. For FP conduct frequent assments not so much for Water and Sanitation and other issues. </t>
  </si>
  <si>
    <t>Do conduct audience analysis for High Five program (it is currently the only  SBCC program in the organization).</t>
  </si>
  <si>
    <t>The High Five project (as well as AFP and ICMM) do conduct audience segmentation.</t>
  </si>
  <si>
    <t>Documented the process for developing communication strategies under the High Five project at USAID.</t>
  </si>
  <si>
    <r>
      <t>Program staff always use theory in program design, i</t>
    </r>
    <r>
      <rPr>
        <sz val="10"/>
        <rFont val="Calibri"/>
        <family val="2"/>
        <scheme val="minor"/>
      </rPr>
      <t>mplementation, and evaluation. Staff understand multiple communication theories and can describe how to choose one, practically apply it, and use it in evaluation of the intervention.</t>
    </r>
  </si>
  <si>
    <t xml:space="preserve">High five program strategy was based on theory. Only  high five program staff understand and use this theory. </t>
  </si>
  <si>
    <t xml:space="preserve">This is done for all the projects across the organization regardless of whether they are SBCC focused. </t>
  </si>
  <si>
    <t xml:space="preserve"> AFP and High Five projects demonstrate how materials align with comm strategy goals.</t>
  </si>
  <si>
    <t>In the High Five workplan there are activities that were implemented to pre-test product messages.</t>
  </si>
  <si>
    <t>Two approaches that complement each other are used consistently. Currently using AFP Smart to replace 7 Cs.</t>
  </si>
  <si>
    <t>Workplan is developed together with inputs from the community.</t>
  </si>
  <si>
    <t xml:space="preserve">Advocacy approach has been adopted by other programs. They have influenced policies programs and even resulted in increase budgeting in SBCC. </t>
  </si>
  <si>
    <t>Include stakeholders in the development of workplans.</t>
  </si>
  <si>
    <t xml:space="preserve">If they are part of the project then they will receive capacity building but this does only happes on a project specific basis. </t>
  </si>
  <si>
    <t xml:space="preserve">Payroll done by HR and reviewed by the financial manager. System and timesheets consistently used. Pay slips are done at the end of every month. Have a tax consultant the reviews the forms. Staff overtime is also documented, reviewed and provided. </t>
  </si>
  <si>
    <t xml:space="preserve">Have a minimum/maximum amount for petty cash (in the financial policy manual). Petty cash are for expenses below 1 million rupiah. If more must be withdrawn from a bank. Keep all payment vouchers. Have a cash book that is consistently updated. </t>
  </si>
  <si>
    <t xml:space="preserve">The organization has an organogram. All staff have job descriptions. Roles and responsibilities clearly defined. Cvs are documented. In the consensus workshop there was agreement that financial staff are overloaded and often work very late to maintain these high standards. </t>
  </si>
  <si>
    <t xml:space="preserve">The staff training and development plan exists - it was just written; however, it still needs to be reviewed by management and funds made available. During the consensus workshop the group decreased the score from a 3 to 1. There is no training plan in existence at the moment. However unstructured staff dev't is ongoing. </t>
  </si>
  <si>
    <t xml:space="preserve">Have M&amp;E plans and PMPs for every project. Report progress on a monthly basis. During the consensus workshop this was decreased from a 5 to a 1 because it is done at the project but not organizational level. </t>
  </si>
  <si>
    <t xml:space="preserve">Every project has an M&amp;E budget. Budget is monitored on a monhthly basis. During the consensus workshop this was decreased from a 5 to a 1 because it is done at the project but not organizational level. </t>
  </si>
  <si>
    <t xml:space="preserve">The staff is in plan and are clear on their responsibilities and roles. During the consensus workshop this decreased from a 5 to 3. </t>
  </si>
  <si>
    <t>The organization creates high quality products by following the 7 Cs of communication (or other similar appraoches): command attention, convey a benefit, clarify the message, call to action, cater to the heart and head, create trust, and consistency</t>
  </si>
  <si>
    <t>Does the organization produce high quality products through consistent application of the 7 Cs of communication (or other similar approaches)?</t>
  </si>
  <si>
    <t>Organization consistently applies 1 of the 7 Cs to its product design (or other similar approaches)</t>
  </si>
  <si>
    <t>Organization consistently applies 2-3 of the 7 Cs to its product design (or other similar approaches)</t>
  </si>
  <si>
    <t>Organization consistently applies 4-5 of the 7 Cs to its product design (or other similar approaches)</t>
  </si>
  <si>
    <t>Organization consistently applies 6 of the 7 Cs to its product design (or other similar approaches)</t>
  </si>
  <si>
    <t xml:space="preserve">Organization consistently uses all 7 Cs when designing products. Staff can describe how it used the 7 Cs in any given product (or other similar approaches). </t>
  </si>
  <si>
    <t>Objective:</t>
  </si>
  <si>
    <t>Outcome:</t>
  </si>
  <si>
    <t>Domain</t>
  </si>
  <si>
    <t>Capacity Gaps Identified (by sub-domain)</t>
  </si>
  <si>
    <t>Proposed Priority Actions</t>
  </si>
  <si>
    <t>Deliverable or Output</t>
  </si>
  <si>
    <t>Resources Required</t>
  </si>
  <si>
    <t>Persons Responsible</t>
  </si>
  <si>
    <t>Timeline</t>
  </si>
  <si>
    <t xml:space="preserve">Status and Notes             N=Not started
IP=In progress
C=Completed
</t>
  </si>
  <si>
    <t>Dec</t>
  </si>
  <si>
    <t>Jan</t>
  </si>
  <si>
    <t>Feb</t>
  </si>
  <si>
    <t>Mar</t>
  </si>
  <si>
    <t>April</t>
  </si>
  <si>
    <t>May</t>
  </si>
  <si>
    <t>Jun</t>
  </si>
  <si>
    <t>Jul</t>
  </si>
  <si>
    <t>Aug</t>
  </si>
  <si>
    <t>Sept</t>
  </si>
  <si>
    <t>Oct</t>
  </si>
  <si>
    <t>Nov</t>
  </si>
  <si>
    <t>W1</t>
  </si>
  <si>
    <t>W2</t>
  </si>
  <si>
    <t>W3</t>
  </si>
  <si>
    <t>W4</t>
  </si>
  <si>
    <t xml:space="preserve">PROGRAM FOR ORGANIZATIONAL GROWTH RESILIENCE AND SUSTAINABILITY TOOL FOR SOCIAL AND BEHAVIOR CHANGE COMMUNICATION ORGANIZATIONS (PROGRES_SBCC) </t>
  </si>
  <si>
    <t>SBCC strategy; creative brief; audience analysis report</t>
  </si>
  <si>
    <t>SBCC strategy</t>
  </si>
  <si>
    <t>For each program or intervention, does the organization have a documented and up-to-date SBCC strategy based on research?</t>
  </si>
  <si>
    <t>Every discrete program or intervention has a SBCC strategy based on research that is consulted and updated regularly based on results, context, and new data. All program staff know the strategy and can describe it.</t>
  </si>
  <si>
    <t>SBCC strategy; workplan</t>
  </si>
  <si>
    <t>The organization develops an implementation plan for each SBCC strategy detailing responsibilities, activities, the timeline and a budget.</t>
  </si>
  <si>
    <t>Does the organization develop an implementation plan for every SBCC strategy?</t>
  </si>
  <si>
    <t>Develop an implementation plan for every SBCC strategy.</t>
  </si>
  <si>
    <t>SBCC strategy; Research reports; Situation analysis; Message design document  or workshop reports</t>
  </si>
  <si>
    <t>Media plan; interviews with staff; SBCC strategy</t>
  </si>
  <si>
    <t>The organization's interventions (materials, products, and activities) support SBCC strategy goals and flow from decisions made about channels and messages</t>
  </si>
  <si>
    <t>Does the organization have and implement a documented process for designing SBCC interventions so they are aligned with the SBCC strategy?</t>
  </si>
  <si>
    <t>SBCC strategy and intervention development do not match up.</t>
  </si>
  <si>
    <t>Interventions mostly  support objectives in the SBCC strategy.</t>
  </si>
  <si>
    <t>Interventions fully reflect SBCC strategy and its objectives at project outset.</t>
  </si>
  <si>
    <t>Interventions fully reflect SBCC strategy and are reviewed at key points (like workplan).</t>
  </si>
  <si>
    <t>Communication interventions are produced and tailored  to meet specific objectives in the SBCC strategy, and change as the strategy changes.</t>
  </si>
  <si>
    <t>SBCC strategy; creative briefs; communication intervention/ products</t>
  </si>
  <si>
    <t>SBCC strategy; pretest instruments and reports</t>
  </si>
  <si>
    <t xml:space="preserve">The organization has a strategic plan which is used to guide the organization's work and is reviewed regularly. 
</t>
  </si>
  <si>
    <t>Does the organization have an overhead budget used to fund overhead activities?</t>
  </si>
  <si>
    <t>The organization does not have an overhead budget.</t>
  </si>
  <si>
    <t>The organization is in the process of developing an overhead budget.</t>
  </si>
  <si>
    <t xml:space="preserve">The organization has an overhead budget but it is not used to fund overhead activities. </t>
  </si>
  <si>
    <t>The organization has an overhead budget (OH) used to fund overhead activities and is monitored regularly.</t>
  </si>
  <si>
    <t>The organization has an overhead budget that is partially used to fund overhead activities and is monitored regularly.</t>
  </si>
  <si>
    <t xml:space="preserve">The organization has an overhead budget that is used to fund overhead activities and is monitored regularly. </t>
  </si>
  <si>
    <t>Overhead Budget, Overhead Budget Reports</t>
  </si>
  <si>
    <t xml:space="preserve">The organization does not have an overhead budget. </t>
  </si>
  <si>
    <t>SBCC Strategy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</si>
</sst>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7">
    <font>
      <sz val="11"/>
      <color theme="1"/>
      <name val="Calibri"/>
      <family val="2"/>
      <scheme val="minor"/>
    </font>
    <font>
      <sz val="11"/>
      <color theme="1"/>
      <name val="Aparajita"/>
      <family val="2"/>
    </font>
    <font>
      <sz val="10"/>
      <name val="Arial"/>
      <family val="2"/>
    </font>
    <font>
      <sz val="10"/>
      <name val="Arial"/>
      <family val="2"/>
    </font>
    <font>
      <b/>
      <sz val="11"/>
      <color theme="1"/>
      <name val="Calibri"/>
      <family val="2"/>
      <scheme val="minor"/>
    </font>
    <font>
      <b/>
      <sz val="11"/>
      <color theme="0"/>
      <name val="Aparajita"/>
      <family val="2"/>
    </font>
    <font>
      <b/>
      <sz val="11"/>
      <color theme="1"/>
      <name val="Aparajita"/>
      <family val="2"/>
    </font>
    <font>
      <sz val="11"/>
      <color theme="0"/>
      <name val="Aparajita"/>
      <family val="2"/>
    </font>
    <font>
      <b/>
      <sz val="14"/>
      <color theme="3"/>
      <name val="Aparajita"/>
      <family val="2"/>
    </font>
    <font>
      <sz val="10"/>
      <color theme="3"/>
      <name val="Aparajita"/>
      <family val="2"/>
    </font>
    <font>
      <sz val="10"/>
      <name val="Aparajita"/>
      <family val="2"/>
    </font>
    <font>
      <b/>
      <sz val="11"/>
      <name val="Aparajita"/>
      <family val="2"/>
    </font>
    <font>
      <sz val="11"/>
      <name val="Aparajita"/>
      <family val="2"/>
    </font>
    <font>
      <sz val="22"/>
      <color theme="1"/>
      <name val="Aparajita"/>
      <family val="2"/>
    </font>
    <font>
      <sz val="14"/>
      <color theme="1"/>
      <name val="Aparajita"/>
      <family val="2"/>
    </font>
    <font>
      <sz val="14"/>
      <color theme="1"/>
      <name val="Calibri"/>
      <family val="2"/>
      <scheme val="minor"/>
    </font>
    <font>
      <sz val="14"/>
      <color theme="3"/>
      <name val="Aparajita"/>
      <family val="2"/>
    </font>
    <font>
      <sz val="24"/>
      <color theme="3"/>
      <name val="Aparajita"/>
      <family val="2"/>
    </font>
    <font>
      <sz val="24"/>
      <color theme="1"/>
      <name val="Aparajita"/>
      <family val="2"/>
    </font>
    <font>
      <b/>
      <sz val="22"/>
      <color theme="1"/>
      <name val="Aparajita"/>
      <family val="2"/>
    </font>
    <font>
      <sz val="20"/>
      <color theme="1"/>
      <name val="Aparajita"/>
      <family val="2"/>
    </font>
    <font>
      <b/>
      <sz val="20"/>
      <color rgb="FF004730"/>
      <name val="Garamond"/>
      <family val="1"/>
    </font>
    <font>
      <b/>
      <sz val="10.5"/>
      <color rgb="FF000000"/>
      <name val="Calibri"/>
      <family val="2"/>
      <scheme val="minor"/>
    </font>
    <font>
      <sz val="10.5"/>
      <color rgb="FF000000"/>
      <name val="Calibri"/>
      <family val="2"/>
      <scheme val="minor"/>
    </font>
    <font>
      <b/>
      <sz val="14"/>
      <color theme="1"/>
      <name val="Aparajita"/>
      <family val="2"/>
    </font>
    <font>
      <b/>
      <sz val="14"/>
      <color theme="0"/>
      <name val="Aparajita"/>
      <family val="2"/>
    </font>
    <font>
      <sz val="10.5"/>
      <color theme="0"/>
      <name val="Calibri"/>
      <family val="2"/>
      <scheme val="minor"/>
    </font>
    <font>
      <sz val="11"/>
      <name val="Calibri"/>
      <family val="2"/>
      <scheme val="minor"/>
    </font>
    <font>
      <sz val="11"/>
      <color rgb="FFFF0000"/>
      <name val="Aparajita"/>
      <family val="2"/>
    </font>
    <font>
      <b/>
      <sz val="10.5"/>
      <name val="Aparajita"/>
      <family val="2"/>
    </font>
    <font>
      <sz val="11"/>
      <name val="Calibri"/>
      <family val="2"/>
    </font>
    <font>
      <sz val="12"/>
      <name val="Calibri"/>
      <family val="2"/>
      <scheme val="minor"/>
    </font>
    <font>
      <b/>
      <sz val="10"/>
      <name val="Aparajita"/>
      <family val="2"/>
    </font>
    <font>
      <sz val="10"/>
      <name val="Calibri"/>
      <family val="2"/>
      <scheme val="minor"/>
    </font>
    <font>
      <sz val="10"/>
      <color theme="1"/>
      <name val="Calibri"/>
      <family val="2"/>
      <scheme val="minor"/>
    </font>
    <font>
      <u/>
      <sz val="11"/>
      <color theme="10"/>
      <name val="Calibri"/>
      <family val="2"/>
      <scheme val="minor"/>
    </font>
    <font>
      <u/>
      <sz val="11"/>
      <color theme="11"/>
      <name val="Calibri"/>
      <family val="2"/>
      <scheme val="minor"/>
    </font>
    <font>
      <sz val="9"/>
      <name val="Aparajita"/>
      <family val="2"/>
    </font>
    <font>
      <sz val="11"/>
      <color rgb="FFFF0000"/>
      <name val="Calibri"/>
      <family val="2"/>
      <scheme val="minor"/>
    </font>
    <font>
      <b/>
      <sz val="10"/>
      <color theme="0" tint="-0.34998626667073579"/>
      <name val="Aparajita"/>
      <family val="2"/>
    </font>
    <font>
      <sz val="11"/>
      <color theme="0" tint="-0.34998626667073579"/>
      <name val="Calibri"/>
      <family val="2"/>
      <scheme val="minor"/>
    </font>
    <font>
      <sz val="8.5"/>
      <color rgb="FF000000"/>
      <name val="GillSansStd"/>
    </font>
    <font>
      <sz val="8.5"/>
      <color theme="1"/>
      <name val="GillSansStd"/>
    </font>
    <font>
      <b/>
      <sz val="9.5"/>
      <name val="GillSans-SemiBold"/>
    </font>
    <font>
      <b/>
      <sz val="11"/>
      <name val="Calibri"/>
      <family val="2"/>
      <scheme val="minor"/>
    </font>
    <font>
      <b/>
      <sz val="14"/>
      <name val="Aparajita"/>
      <family val="2"/>
    </font>
    <font>
      <sz val="10.5"/>
      <name val="Calibri"/>
      <family val="2"/>
      <scheme val="minor"/>
    </font>
  </fonts>
  <fills count="16">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FDE9D9"/>
        <bgColor rgb="FF000000"/>
      </patternFill>
    </fill>
    <fill>
      <patternFill patternType="solid">
        <fgColor theme="6" tint="0.59996337778862885"/>
        <bgColor rgb="FF000000"/>
      </patternFill>
    </fill>
    <fill>
      <patternFill patternType="solid">
        <fgColor theme="9" tint="0.79998168889431442"/>
        <bgColor rgb="FF000000"/>
      </patternFill>
    </fill>
    <fill>
      <patternFill patternType="solid">
        <fgColor theme="6" tint="0.59999389629810485"/>
        <bgColor rgb="FF000000"/>
      </patternFill>
    </fill>
    <fill>
      <patternFill patternType="solid">
        <fgColor theme="9" tint="-0.249977111117893"/>
        <bgColor indexed="64"/>
      </patternFill>
    </fill>
  </fills>
  <borders count="3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bottom style="thin">
        <color auto="1"/>
      </bottom>
      <diagonal/>
    </border>
    <border>
      <left style="thin">
        <color auto="1"/>
      </left>
      <right style="thin">
        <color auto="1"/>
      </right>
      <top/>
      <bottom/>
      <diagonal/>
    </border>
    <border>
      <left style="thin">
        <color auto="1"/>
      </left>
      <right/>
      <top/>
      <bottom/>
      <diagonal/>
    </border>
    <border>
      <left style="medium">
        <color auto="1"/>
      </left>
      <right/>
      <top/>
      <bottom/>
      <diagonal/>
    </border>
    <border>
      <left/>
      <right/>
      <top style="thin">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medium">
        <color auto="1"/>
      </top>
      <bottom style="medium">
        <color auto="1"/>
      </bottom>
      <diagonal/>
    </border>
    <border>
      <left/>
      <right/>
      <top style="medium">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right/>
      <top style="thin">
        <color auto="1"/>
      </top>
      <bottom/>
      <diagonal/>
    </border>
    <border>
      <left style="medium">
        <color auto="1"/>
      </left>
      <right style="medium">
        <color auto="1"/>
      </right>
      <top style="thin">
        <color auto="1"/>
      </top>
      <bottom/>
      <diagonal/>
    </border>
  </borders>
  <cellStyleXfs count="37">
    <xf numFmtId="0" fontId="0" fillId="0" borderId="0"/>
    <xf numFmtId="0" fontId="2" fillId="0" borderId="0"/>
    <xf numFmtId="0" fontId="2" fillId="0" borderId="0"/>
    <xf numFmtId="0" fontId="3" fillId="0" borderId="0"/>
    <xf numFmtId="0" fontId="2" fillId="0" borderId="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cellStyleXfs>
  <cellXfs count="391">
    <xf numFmtId="0" fontId="0" fillId="0" borderId="0" xfId="0"/>
    <xf numFmtId="0" fontId="9" fillId="0" borderId="0" xfId="3" applyFont="1" applyBorder="1" applyAlignment="1">
      <alignment horizontal="left" vertical="center"/>
    </xf>
    <xf numFmtId="0" fontId="10" fillId="0" borderId="0" xfId="3" applyFont="1" applyBorder="1" applyAlignment="1">
      <alignment horizontal="left" vertical="center"/>
    </xf>
    <xf numFmtId="0" fontId="9" fillId="0" borderId="0" xfId="3" applyFont="1" applyAlignment="1">
      <alignment horizontal="left" vertical="center"/>
    </xf>
    <xf numFmtId="0" fontId="5" fillId="2" borderId="0" xfId="3" applyFont="1" applyFill="1" applyAlignment="1">
      <alignment horizontal="center" vertical="center"/>
    </xf>
    <xf numFmtId="0" fontId="5" fillId="2" borderId="0" xfId="3" applyFont="1" applyFill="1" applyBorder="1" applyAlignment="1">
      <alignment horizontal="center" vertical="center"/>
    </xf>
    <xf numFmtId="0" fontId="5" fillId="2" borderId="0" xfId="3" applyFont="1" applyFill="1" applyBorder="1" applyAlignment="1">
      <alignment horizontal="center" vertical="center" wrapText="1"/>
    </xf>
    <xf numFmtId="0" fontId="5" fillId="2" borderId="0" xfId="3" applyFont="1" applyFill="1" applyAlignment="1">
      <alignment horizontal="center" vertical="center" wrapText="1"/>
    </xf>
    <xf numFmtId="0" fontId="12" fillId="0" borderId="0" xfId="3" applyFont="1" applyFill="1" applyAlignment="1">
      <alignment horizontal="left" vertical="center" wrapText="1"/>
    </xf>
    <xf numFmtId="0" fontId="12" fillId="0" borderId="0" xfId="3" applyFont="1" applyAlignment="1">
      <alignment horizontal="left" vertical="center" wrapText="1"/>
    </xf>
    <xf numFmtId="0" fontId="12" fillId="0" borderId="2" xfId="0" applyFont="1" applyFill="1" applyBorder="1" applyAlignment="1">
      <alignment horizontal="left" vertical="center" wrapText="1"/>
    </xf>
    <xf numFmtId="0" fontId="12" fillId="0" borderId="2" xfId="0" applyFont="1" applyBorder="1" applyAlignment="1">
      <alignment vertical="center" wrapText="1"/>
    </xf>
    <xf numFmtId="0" fontId="10" fillId="0" borderId="0" xfId="3" applyFont="1" applyFill="1" applyAlignment="1">
      <alignment horizontal="left" vertical="center" wrapText="1"/>
    </xf>
    <xf numFmtId="0" fontId="10" fillId="0" borderId="0" xfId="3" applyFont="1" applyFill="1" applyAlignment="1">
      <alignment horizontal="left" vertical="center"/>
    </xf>
    <xf numFmtId="0" fontId="1" fillId="0" borderId="0" xfId="0" applyFont="1" applyAlignment="1">
      <alignment vertical="center" wrapText="1"/>
    </xf>
    <xf numFmtId="0" fontId="10" fillId="0" borderId="0" xfId="3" applyFont="1" applyAlignment="1">
      <alignment horizontal="left" vertical="center"/>
    </xf>
    <xf numFmtId="0" fontId="11" fillId="0" borderId="2" xfId="0" applyFont="1" applyBorder="1" applyAlignment="1">
      <alignment horizontal="left" vertical="center" wrapText="1"/>
    </xf>
    <xf numFmtId="0" fontId="12"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0" fontId="1" fillId="0" borderId="0" xfId="0" applyFont="1" applyAlignment="1">
      <alignment horizontal="center" vertical="center"/>
    </xf>
    <xf numFmtId="0" fontId="10" fillId="0" borderId="0" xfId="3" applyFont="1" applyBorder="1" applyAlignment="1">
      <alignment horizontal="center" vertical="center"/>
    </xf>
    <xf numFmtId="0" fontId="1" fillId="0" borderId="2" xfId="0" applyFont="1" applyFill="1" applyBorder="1" applyAlignment="1">
      <alignment horizontal="left" vertical="center" wrapText="1"/>
    </xf>
    <xf numFmtId="0" fontId="13"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Fill="1" applyBorder="1" applyAlignment="1">
      <alignment horizontal="left" vertical="center" wrapText="1"/>
    </xf>
    <xf numFmtId="0" fontId="12" fillId="0" borderId="0" xfId="0" applyFont="1" applyAlignment="1">
      <alignment horizontal="left" vertical="center" wrapText="1"/>
    </xf>
    <xf numFmtId="0" fontId="1" fillId="0" borderId="0" xfId="0" applyFont="1" applyAlignment="1">
      <alignment horizontal="left" vertical="top" wrapText="1"/>
    </xf>
    <xf numFmtId="0" fontId="1" fillId="0" borderId="0" xfId="0" applyFont="1" applyAlignment="1">
      <alignment horizontal="center" vertical="center" wrapText="1"/>
    </xf>
    <xf numFmtId="0" fontId="13" fillId="0" borderId="0" xfId="0" applyFont="1" applyAlignment="1">
      <alignment horizontal="center" vertical="center" wrapText="1"/>
    </xf>
    <xf numFmtId="0" fontId="1" fillId="0" borderId="0" xfId="0" applyFont="1" applyAlignment="1">
      <alignment horizontal="center" vertical="top" wrapText="1"/>
    </xf>
    <xf numFmtId="0" fontId="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 fillId="0" borderId="0" xfId="0" applyFont="1" applyAlignment="1">
      <alignment horizontal="left" vertical="center"/>
    </xf>
    <xf numFmtId="0" fontId="6" fillId="5" borderId="2" xfId="0" applyFont="1" applyFill="1" applyBorder="1" applyAlignment="1">
      <alignment horizontal="left" vertical="center" wrapText="1"/>
    </xf>
    <xf numFmtId="0" fontId="11" fillId="6" borderId="2" xfId="0" applyFont="1" applyFill="1" applyBorder="1" applyAlignment="1">
      <alignment horizontal="left" vertical="center" wrapText="1"/>
    </xf>
    <xf numFmtId="0" fontId="10" fillId="0" borderId="0" xfId="3" applyFont="1" applyAlignment="1">
      <alignment horizontal="left" vertical="center" wrapText="1"/>
    </xf>
    <xf numFmtId="0" fontId="7" fillId="0" borderId="0" xfId="3" applyFont="1" applyAlignment="1">
      <alignment horizontal="left" vertical="center" wrapText="1"/>
    </xf>
    <xf numFmtId="0" fontId="5" fillId="4" borderId="2" xfId="3" applyFont="1" applyFill="1" applyBorder="1" applyAlignment="1">
      <alignment horizontal="left" vertical="center" wrapText="1"/>
    </xf>
    <xf numFmtId="0" fontId="10" fillId="0" borderId="0" xfId="3" applyFont="1" applyBorder="1" applyAlignment="1">
      <alignment horizontal="left" vertical="center" wrapText="1"/>
    </xf>
    <xf numFmtId="0" fontId="10" fillId="0" borderId="0" xfId="3" applyFont="1" applyBorder="1" applyAlignment="1">
      <alignment horizontal="center" vertical="center" wrapText="1"/>
    </xf>
    <xf numFmtId="0" fontId="10" fillId="0" borderId="0" xfId="3" applyFont="1" applyAlignment="1">
      <alignment horizontal="center" vertical="center" wrapText="1"/>
    </xf>
    <xf numFmtId="0" fontId="5" fillId="4" borderId="2" xfId="3" applyFont="1" applyFill="1" applyBorder="1" applyAlignment="1">
      <alignment horizontal="center" vertical="center" wrapText="1"/>
    </xf>
    <xf numFmtId="0" fontId="7" fillId="3" borderId="0" xfId="3" applyFont="1" applyFill="1" applyAlignment="1">
      <alignment horizontal="left" vertical="center" wrapText="1"/>
    </xf>
    <xf numFmtId="0" fontId="7" fillId="2" borderId="0" xfId="3" applyFont="1" applyFill="1" applyAlignment="1">
      <alignment horizontal="left" vertical="center" wrapText="1"/>
    </xf>
    <xf numFmtId="0" fontId="7" fillId="3" borderId="0" xfId="3" applyFont="1" applyFill="1" applyBorder="1" applyAlignment="1">
      <alignment horizontal="left" vertical="center" wrapText="1"/>
    </xf>
    <xf numFmtId="0" fontId="12" fillId="3" borderId="0" xfId="3" applyFont="1" applyFill="1" applyBorder="1" applyAlignment="1">
      <alignment horizontal="left" vertical="center" wrapText="1"/>
    </xf>
    <xf numFmtId="0" fontId="7" fillId="2" borderId="0" xfId="3" applyFont="1" applyFill="1" applyBorder="1" applyAlignment="1">
      <alignment horizontal="left" vertical="center" wrapText="1"/>
    </xf>
    <xf numFmtId="0" fontId="12" fillId="3" borderId="0" xfId="3" applyFont="1" applyFill="1" applyAlignment="1">
      <alignment horizontal="left" vertical="center" wrapText="1"/>
    </xf>
    <xf numFmtId="0" fontId="16" fillId="0" borderId="0" xfId="3" applyFont="1" applyAlignment="1">
      <alignment horizontal="left" vertical="center" wrapText="1"/>
    </xf>
    <xf numFmtId="0" fontId="4" fillId="5" borderId="2" xfId="0" applyFont="1" applyFill="1" applyBorder="1" applyAlignment="1">
      <alignment horizontal="center" vertical="center" wrapText="1"/>
    </xf>
    <xf numFmtId="0" fontId="12" fillId="0" borderId="0" xfId="3" applyFont="1" applyAlignment="1">
      <alignment horizontal="center" vertical="center" wrapText="1"/>
    </xf>
    <xf numFmtId="0" fontId="1" fillId="3" borderId="0" xfId="0" applyFont="1" applyFill="1" applyAlignment="1">
      <alignment horizontal="left" vertical="center" wrapText="1"/>
    </xf>
    <xf numFmtId="0" fontId="6" fillId="0" borderId="0" xfId="0" applyFont="1" applyAlignment="1">
      <alignment horizontal="left" vertical="center" wrapText="1"/>
    </xf>
    <xf numFmtId="0" fontId="6" fillId="3" borderId="0" xfId="0" applyFont="1" applyFill="1" applyAlignment="1">
      <alignment horizontal="left" vertical="center" wrapText="1"/>
    </xf>
    <xf numFmtId="0" fontId="6" fillId="2" borderId="0" xfId="0" applyFont="1" applyFill="1" applyAlignment="1">
      <alignment horizontal="left" vertical="center" wrapText="1"/>
    </xf>
    <xf numFmtId="0" fontId="1" fillId="0" borderId="0" xfId="0" applyFont="1" applyFill="1" applyAlignment="1">
      <alignment horizontal="left" vertical="center" wrapText="1"/>
    </xf>
    <xf numFmtId="0" fontId="5" fillId="4" borderId="2" xfId="0" applyFont="1" applyFill="1" applyBorder="1" applyAlignment="1">
      <alignment horizontal="left" vertical="center" wrapText="1"/>
    </xf>
    <xf numFmtId="0" fontId="1" fillId="3" borderId="0" xfId="0" applyFont="1" applyFill="1" applyAlignment="1">
      <alignment horizontal="center" vertical="center" wrapText="1"/>
    </xf>
    <xf numFmtId="0" fontId="18" fillId="0" borderId="0" xfId="0" applyFont="1" applyAlignment="1">
      <alignment horizontal="left" vertical="center"/>
    </xf>
    <xf numFmtId="0" fontId="17" fillId="0" borderId="0" xfId="0" applyFont="1" applyAlignment="1">
      <alignment horizontal="left" vertical="center" wrapText="1"/>
    </xf>
    <xf numFmtId="0" fontId="5" fillId="4" borderId="2" xfId="0" applyFont="1" applyFill="1" applyBorder="1" applyAlignment="1">
      <alignment horizontal="center" vertical="center" wrapText="1"/>
    </xf>
    <xf numFmtId="0" fontId="18" fillId="0" borderId="0" xfId="0" applyFont="1" applyAlignment="1">
      <alignment horizontal="center" vertical="center"/>
    </xf>
    <xf numFmtId="0" fontId="11" fillId="5" borderId="2" xfId="0" applyFont="1" applyFill="1" applyBorder="1" applyAlignment="1">
      <alignment horizontal="left" vertical="center" wrapText="1"/>
    </xf>
    <xf numFmtId="0" fontId="19" fillId="0" borderId="0" xfId="0" applyFont="1" applyAlignment="1">
      <alignment horizontal="left" vertical="center" wrapText="1"/>
    </xf>
    <xf numFmtId="0" fontId="6" fillId="0" borderId="0" xfId="0" applyFont="1" applyAlignment="1">
      <alignment horizontal="center" vertical="center" wrapText="1"/>
    </xf>
    <xf numFmtId="0" fontId="12" fillId="0" borderId="0" xfId="0" applyFont="1" applyFill="1" applyAlignment="1">
      <alignment horizontal="left" vertical="center" wrapText="1"/>
    </xf>
    <xf numFmtId="0" fontId="14" fillId="0" borderId="0" xfId="0" applyFont="1" applyAlignment="1">
      <alignment horizontal="left" vertical="center" wrapText="1"/>
    </xf>
    <xf numFmtId="0" fontId="11" fillId="0" borderId="2" xfId="1" applyFont="1" applyFill="1" applyBorder="1" applyAlignment="1" applyProtection="1">
      <alignment horizontal="left" vertical="center" wrapText="1"/>
    </xf>
    <xf numFmtId="0" fontId="12" fillId="0" borderId="2" xfId="1" applyFont="1" applyFill="1" applyBorder="1" applyAlignment="1" applyProtection="1">
      <alignment horizontal="left" vertical="center" wrapText="1"/>
    </xf>
    <xf numFmtId="0" fontId="11" fillId="0" borderId="2" xfId="2" applyFont="1" applyFill="1" applyBorder="1" applyAlignment="1" applyProtection="1">
      <alignment horizontal="left" vertical="center" wrapText="1"/>
    </xf>
    <xf numFmtId="0" fontId="12" fillId="0" borderId="2" xfId="2" applyFont="1" applyFill="1" applyBorder="1" applyAlignment="1" applyProtection="1">
      <alignment horizontal="left" vertical="center" wrapText="1"/>
    </xf>
    <xf numFmtId="2" fontId="1" fillId="0" borderId="2" xfId="0" applyNumberFormat="1" applyFont="1" applyBorder="1" applyAlignment="1">
      <alignment horizontal="left" vertical="center" wrapText="1"/>
    </xf>
    <xf numFmtId="0" fontId="1" fillId="0" borderId="0" xfId="0" applyFont="1" applyBorder="1" applyAlignment="1">
      <alignment horizontal="left" vertical="center" wrapText="1"/>
    </xf>
    <xf numFmtId="0" fontId="6" fillId="0" borderId="0" xfId="0" applyFont="1" applyBorder="1" applyAlignment="1">
      <alignment horizontal="left" vertical="center" wrapText="1"/>
    </xf>
    <xf numFmtId="0" fontId="20" fillId="0" borderId="0" xfId="0" applyFont="1" applyAlignment="1">
      <alignment horizontal="left" vertical="center" wrapText="1"/>
    </xf>
    <xf numFmtId="0" fontId="12" fillId="0" borderId="0" xfId="0" applyFont="1" applyBorder="1" applyAlignment="1">
      <alignment horizontal="left" vertical="center" wrapText="1"/>
    </xf>
    <xf numFmtId="0" fontId="6" fillId="0" borderId="0" xfId="0" applyFont="1" applyFill="1" applyAlignment="1">
      <alignment horizontal="left" vertical="center" wrapText="1"/>
    </xf>
    <xf numFmtId="0" fontId="11" fillId="0" borderId="2" xfId="0" applyFont="1" applyFill="1" applyBorder="1" applyAlignment="1">
      <alignment horizontal="left" vertical="center" wrapText="1"/>
    </xf>
    <xf numFmtId="0" fontId="1" fillId="0" borderId="0" xfId="0" applyFont="1" applyBorder="1" applyAlignment="1">
      <alignment horizontal="center" vertical="center" wrapText="1"/>
    </xf>
    <xf numFmtId="0" fontId="1" fillId="4" borderId="0" xfId="0" applyFont="1" applyFill="1" applyAlignment="1">
      <alignment horizontal="left" vertical="center" wrapText="1"/>
    </xf>
    <xf numFmtId="0" fontId="6" fillId="4" borderId="2" xfId="0" applyFont="1" applyFill="1" applyBorder="1" applyAlignment="1">
      <alignment horizontal="center" vertical="center" wrapText="1"/>
    </xf>
    <xf numFmtId="164" fontId="6" fillId="5" borderId="2" xfId="0" applyNumberFormat="1" applyFont="1" applyFill="1" applyBorder="1" applyAlignment="1">
      <alignment horizontal="center" vertical="center"/>
    </xf>
    <xf numFmtId="164" fontId="1" fillId="0" borderId="2"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12" fillId="0" borderId="2" xfId="0" applyNumberFormat="1" applyFont="1" applyBorder="1" applyAlignment="1">
      <alignment horizontal="center" vertical="center" wrapText="1"/>
    </xf>
    <xf numFmtId="164" fontId="6" fillId="5" borderId="2" xfId="0" applyNumberFormat="1" applyFont="1" applyFill="1" applyBorder="1" applyAlignment="1">
      <alignment horizontal="center" vertical="center" wrapText="1"/>
    </xf>
    <xf numFmtId="164" fontId="1" fillId="5" borderId="2" xfId="0" applyNumberFormat="1" applyFont="1" applyFill="1" applyBorder="1" applyAlignment="1">
      <alignment horizontal="center" vertical="center"/>
    </xf>
    <xf numFmtId="0" fontId="4" fillId="0" borderId="0" xfId="0" applyFont="1"/>
    <xf numFmtId="0" fontId="0" fillId="7" borderId="9" xfId="0" applyFill="1" applyBorder="1"/>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22" fillId="0" borderId="0" xfId="0" applyFont="1"/>
    <xf numFmtId="0" fontId="6" fillId="4" borderId="16"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0" xfId="0" applyFont="1" applyFill="1" applyBorder="1" applyAlignment="1">
      <alignment horizontal="left" vertical="center" wrapText="1"/>
    </xf>
    <xf numFmtId="0" fontId="23" fillId="9" borderId="17" xfId="0" applyFont="1" applyFill="1" applyBorder="1"/>
    <xf numFmtId="0" fontId="23" fillId="9" borderId="18" xfId="0" applyFont="1" applyFill="1" applyBorder="1"/>
    <xf numFmtId="0" fontId="23" fillId="9" borderId="9" xfId="0" applyFont="1" applyFill="1" applyBorder="1"/>
    <xf numFmtId="0" fontId="23" fillId="0" borderId="17" xfId="0" applyFont="1" applyBorder="1"/>
    <xf numFmtId="0" fontId="23" fillId="0" borderId="18" xfId="0" applyFont="1" applyBorder="1"/>
    <xf numFmtId="0" fontId="23" fillId="0" borderId="9" xfId="0" applyFont="1" applyBorder="1"/>
    <xf numFmtId="0" fontId="23" fillId="9" borderId="1" xfId="0" applyFont="1" applyFill="1" applyBorder="1"/>
    <xf numFmtId="0" fontId="23" fillId="0" borderId="1" xfId="0" applyFont="1" applyBorder="1"/>
    <xf numFmtId="0" fontId="23" fillId="9" borderId="19" xfId="0" applyFont="1" applyFill="1" applyBorder="1" applyAlignment="1">
      <alignment horizontal="center"/>
    </xf>
    <xf numFmtId="0" fontId="23" fillId="9" borderId="20" xfId="0" applyFont="1" applyFill="1" applyBorder="1" applyAlignment="1">
      <alignment horizontal="center"/>
    </xf>
    <xf numFmtId="0" fontId="23" fillId="9" borderId="21" xfId="0" applyFont="1" applyFill="1" applyBorder="1" applyAlignment="1">
      <alignment horizontal="center"/>
    </xf>
    <xf numFmtId="0" fontId="23" fillId="0" borderId="19" xfId="0" applyFont="1" applyBorder="1" applyAlignment="1">
      <alignment horizontal="center"/>
    </xf>
    <xf numFmtId="0" fontId="23" fillId="0" borderId="20" xfId="0" applyFont="1" applyBorder="1" applyAlignment="1">
      <alignment horizontal="center"/>
    </xf>
    <xf numFmtId="0" fontId="23" fillId="0" borderId="21" xfId="0" applyFont="1" applyBorder="1" applyAlignment="1">
      <alignment horizontal="center"/>
    </xf>
    <xf numFmtId="0" fontId="23" fillId="9" borderId="22" xfId="0" applyFont="1" applyFill="1" applyBorder="1" applyAlignment="1">
      <alignment horizontal="center"/>
    </xf>
    <xf numFmtId="0" fontId="23" fillId="0" borderId="22" xfId="0" applyFont="1" applyBorder="1" applyAlignment="1">
      <alignment horizontal="center"/>
    </xf>
    <xf numFmtId="0" fontId="23" fillId="3" borderId="9" xfId="0" applyFont="1" applyFill="1" applyBorder="1"/>
    <xf numFmtId="0" fontId="23" fillId="3" borderId="19" xfId="0" applyFont="1" applyFill="1" applyBorder="1" applyAlignment="1">
      <alignment horizontal="center"/>
    </xf>
    <xf numFmtId="0" fontId="23" fillId="3" borderId="20" xfId="0" applyFont="1" applyFill="1" applyBorder="1" applyAlignment="1">
      <alignment horizontal="center"/>
    </xf>
    <xf numFmtId="0" fontId="23" fillId="3" borderId="21" xfId="0" applyFont="1" applyFill="1" applyBorder="1" applyAlignment="1">
      <alignment horizontal="center"/>
    </xf>
    <xf numFmtId="0" fontId="7" fillId="3" borderId="0" xfId="0" applyFont="1" applyFill="1" applyBorder="1" applyAlignment="1">
      <alignment horizontal="left" vertical="center" wrapText="1"/>
    </xf>
    <xf numFmtId="0" fontId="4" fillId="8" borderId="16"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23" fillId="0" borderId="8" xfId="0" applyFont="1" applyBorder="1"/>
    <xf numFmtId="0" fontId="0" fillId="0" borderId="0" xfId="0" applyBorder="1"/>
    <xf numFmtId="0" fontId="0" fillId="0" borderId="27" xfId="0" applyBorder="1"/>
    <xf numFmtId="0" fontId="4" fillId="0" borderId="0" xfId="0" applyFont="1" applyBorder="1"/>
    <xf numFmtId="0" fontId="0" fillId="0" borderId="8" xfId="0" applyBorder="1"/>
    <xf numFmtId="0" fontId="23" fillId="0" borderId="28" xfId="0" applyFont="1" applyBorder="1"/>
    <xf numFmtId="0" fontId="0" fillId="0" borderId="29" xfId="0" applyBorder="1"/>
    <xf numFmtId="0" fontId="0" fillId="0" borderId="13" xfId="0" applyBorder="1"/>
    <xf numFmtId="0" fontId="22" fillId="8" borderId="16" xfId="0" applyFont="1" applyFill="1" applyBorder="1"/>
    <xf numFmtId="0" fontId="4" fillId="8" borderId="23" xfId="0" applyFont="1" applyFill="1" applyBorder="1"/>
    <xf numFmtId="0" fontId="0" fillId="8" borderId="23" xfId="0" applyFill="1" applyBorder="1"/>
    <xf numFmtId="0" fontId="0" fillId="8" borderId="11" xfId="0" applyFill="1" applyBorder="1"/>
    <xf numFmtId="0" fontId="0" fillId="8" borderId="23" xfId="0" applyFill="1" applyBorder="1" applyAlignment="1">
      <alignment horizontal="center" vertical="top"/>
    </xf>
    <xf numFmtId="0" fontId="0" fillId="8" borderId="11" xfId="0" applyFill="1" applyBorder="1" applyAlignment="1">
      <alignment horizontal="center" vertical="top"/>
    </xf>
    <xf numFmtId="0" fontId="22" fillId="8" borderId="11" xfId="0" applyFont="1" applyFill="1" applyBorder="1"/>
    <xf numFmtId="0" fontId="23" fillId="0" borderId="24" xfId="0" applyFont="1" applyBorder="1"/>
    <xf numFmtId="0" fontId="0" fillId="0" borderId="25" xfId="0" applyBorder="1"/>
    <xf numFmtId="0" fontId="0" fillId="0" borderId="26" xfId="0" applyBorder="1"/>
    <xf numFmtId="0" fontId="0" fillId="0" borderId="26" xfId="0" applyBorder="1" applyAlignment="1">
      <alignment horizontal="center" vertical="top"/>
    </xf>
    <xf numFmtId="0" fontId="0" fillId="0" borderId="27" xfId="0" applyBorder="1" applyAlignment="1">
      <alignment horizontal="center" vertical="top"/>
    </xf>
    <xf numFmtId="0" fontId="0" fillId="0" borderId="24" xfId="0" applyBorder="1" applyAlignment="1">
      <alignment horizontal="center" vertical="top"/>
    </xf>
    <xf numFmtId="0" fontId="0" fillId="0" borderId="8" xfId="0" applyBorder="1" applyAlignment="1">
      <alignment horizontal="center" vertical="top"/>
    </xf>
    <xf numFmtId="0" fontId="0" fillId="0" borderId="28" xfId="0" applyBorder="1" applyAlignment="1">
      <alignment horizontal="center" vertical="top"/>
    </xf>
    <xf numFmtId="0" fontId="0" fillId="0" borderId="14" xfId="0" applyBorder="1" applyAlignment="1">
      <alignment horizontal="center" vertical="top"/>
    </xf>
    <xf numFmtId="0" fontId="0" fillId="0" borderId="15" xfId="0" applyBorder="1" applyAlignment="1">
      <alignment horizontal="center" vertical="top"/>
    </xf>
    <xf numFmtId="0" fontId="0" fillId="0" borderId="12" xfId="0" applyBorder="1" applyAlignment="1">
      <alignment horizontal="center" vertical="top"/>
    </xf>
    <xf numFmtId="0" fontId="0" fillId="0" borderId="13" xfId="0" applyBorder="1" applyAlignment="1">
      <alignment horizontal="center" vertical="top"/>
    </xf>
    <xf numFmtId="0" fontId="27" fillId="0" borderId="15" xfId="0" applyFont="1" applyBorder="1" applyAlignment="1">
      <alignment horizontal="center" vertical="top"/>
    </xf>
    <xf numFmtId="0" fontId="4" fillId="8" borderId="10" xfId="0" applyFont="1" applyFill="1" applyBorder="1" applyAlignment="1">
      <alignment wrapText="1"/>
    </xf>
    <xf numFmtId="164" fontId="0" fillId="0" borderId="16" xfId="0" applyNumberFormat="1" applyBorder="1" applyAlignment="1">
      <alignment horizontal="center" vertical="center"/>
    </xf>
    <xf numFmtId="164" fontId="0" fillId="0" borderId="0" xfId="0" applyNumberFormat="1" applyBorder="1" applyAlignment="1">
      <alignment horizontal="center" vertical="center"/>
    </xf>
    <xf numFmtId="0" fontId="4" fillId="3" borderId="0" xfId="0" applyFont="1" applyFill="1" applyBorder="1" applyAlignment="1">
      <alignment wrapText="1"/>
    </xf>
    <xf numFmtId="0" fontId="6" fillId="4" borderId="10" xfId="0" applyFont="1" applyFill="1" applyBorder="1" applyAlignment="1">
      <alignment horizontal="center" vertical="center" wrapText="1"/>
    </xf>
    <xf numFmtId="0" fontId="22" fillId="8" borderId="10" xfId="0" applyFont="1" applyFill="1" applyBorder="1"/>
    <xf numFmtId="0" fontId="11" fillId="0" borderId="2" xfId="0" applyFont="1" applyBorder="1" applyAlignment="1">
      <alignment horizontal="left" vertical="center" wrapText="1"/>
    </xf>
    <xf numFmtId="0" fontId="11" fillId="0" borderId="2" xfId="0" applyFont="1" applyBorder="1" applyAlignment="1">
      <alignment horizontal="left" vertical="center" wrapText="1"/>
    </xf>
    <xf numFmtId="0" fontId="27" fillId="0" borderId="13" xfId="0" applyFont="1" applyBorder="1" applyAlignment="1">
      <alignment vertical="center" wrapText="1"/>
    </xf>
    <xf numFmtId="0" fontId="12" fillId="0" borderId="0" xfId="0" applyFont="1" applyAlignment="1">
      <alignment horizontal="left" vertical="top" wrapText="1"/>
    </xf>
    <xf numFmtId="0" fontId="12" fillId="3" borderId="2" xfId="2" applyFont="1" applyFill="1" applyBorder="1" applyAlignment="1" applyProtection="1">
      <alignment horizontal="left" vertical="center" wrapText="1"/>
    </xf>
    <xf numFmtId="0" fontId="31" fillId="0" borderId="0" xfId="0" applyFont="1"/>
    <xf numFmtId="0" fontId="33" fillId="0" borderId="2" xfId="0" applyFont="1" applyBorder="1" applyAlignment="1">
      <alignment vertical="top" wrapText="1"/>
    </xf>
    <xf numFmtId="0" fontId="34" fillId="0" borderId="2" xfId="0" applyFont="1" applyBorder="1" applyAlignment="1">
      <alignment vertical="top" wrapText="1"/>
    </xf>
    <xf numFmtId="0" fontId="33" fillId="0" borderId="2" xfId="0" applyFont="1" applyFill="1" applyBorder="1" applyAlignment="1">
      <alignment vertical="top" wrapText="1"/>
    </xf>
    <xf numFmtId="0" fontId="5" fillId="4" borderId="2" xfId="0" applyFont="1" applyFill="1" applyBorder="1" applyAlignment="1">
      <alignment horizontal="center" vertical="center" wrapText="1"/>
    </xf>
    <xf numFmtId="0" fontId="23" fillId="3" borderId="1" xfId="0" applyFont="1" applyFill="1" applyBorder="1"/>
    <xf numFmtId="0" fontId="23" fillId="3" borderId="22" xfId="0" applyFont="1" applyFill="1" applyBorder="1" applyAlignment="1">
      <alignment horizontal="center"/>
    </xf>
    <xf numFmtId="0" fontId="23" fillId="3" borderId="8" xfId="0" applyFont="1" applyFill="1" applyBorder="1"/>
    <xf numFmtId="0" fontId="23" fillId="3" borderId="28" xfId="0" applyFont="1" applyFill="1" applyBorder="1"/>
    <xf numFmtId="0" fontId="0" fillId="8" borderId="10" xfId="0" applyFill="1" applyBorder="1" applyAlignment="1">
      <alignment horizontal="center" vertical="top"/>
    </xf>
    <xf numFmtId="0" fontId="0" fillId="0" borderId="15" xfId="0" applyBorder="1"/>
    <xf numFmtId="0" fontId="4" fillId="8" borderId="2" xfId="0" applyFont="1" applyFill="1" applyBorder="1" applyAlignment="1">
      <alignment horizontal="center" vertical="center"/>
    </xf>
    <xf numFmtId="0" fontId="0" fillId="0" borderId="2" xfId="0" applyBorder="1"/>
    <xf numFmtId="0" fontId="0" fillId="0" borderId="27" xfId="0" applyBorder="1" applyAlignment="1">
      <alignment horizontal="center"/>
    </xf>
    <xf numFmtId="0" fontId="0" fillId="0" borderId="12" xfId="0" applyBorder="1" applyAlignment="1">
      <alignment horizontal="center"/>
    </xf>
    <xf numFmtId="0" fontId="6" fillId="5" borderId="2" xfId="0" applyFont="1" applyFill="1" applyBorder="1" applyAlignment="1">
      <alignment horizontal="left" vertical="center" wrapText="1"/>
    </xf>
    <xf numFmtId="0" fontId="23" fillId="9" borderId="20" xfId="0" applyFont="1" applyFill="1" applyBorder="1"/>
    <xf numFmtId="0" fontId="0" fillId="0" borderId="2" xfId="0" applyBorder="1" applyAlignment="1">
      <alignment horizontal="left" vertical="top" wrapText="1"/>
    </xf>
    <xf numFmtId="0" fontId="38" fillId="0" borderId="0" xfId="0" applyFont="1"/>
    <xf numFmtId="0" fontId="39" fillId="12" borderId="0" xfId="0" applyFont="1" applyFill="1" applyBorder="1" applyAlignment="1">
      <alignment horizontal="left" vertical="center" wrapText="1"/>
    </xf>
    <xf numFmtId="0" fontId="40" fillId="0" borderId="0" xfId="0" applyFont="1" applyBorder="1"/>
    <xf numFmtId="0" fontId="39" fillId="11" borderId="0" xfId="0" applyFont="1" applyFill="1" applyBorder="1" applyAlignment="1">
      <alignment horizontal="center" vertical="center" wrapText="1"/>
    </xf>
    <xf numFmtId="0" fontId="39" fillId="12" borderId="0" xfId="0" applyFont="1" applyFill="1" applyBorder="1" applyAlignment="1">
      <alignment horizontal="center" vertical="center" wrapText="1"/>
    </xf>
    <xf numFmtId="0" fontId="39" fillId="13" borderId="0" xfId="0" applyFont="1" applyFill="1" applyBorder="1" applyAlignment="1">
      <alignment horizontal="center" vertical="center" wrapText="1"/>
    </xf>
    <xf numFmtId="0" fontId="39" fillId="14" borderId="0" xfId="0" applyFont="1" applyFill="1" applyBorder="1" applyAlignment="1">
      <alignment horizontal="center" vertical="center" wrapText="1"/>
    </xf>
    <xf numFmtId="0" fontId="39" fillId="13" borderId="0" xfId="0" applyFont="1" applyFill="1" applyBorder="1" applyAlignment="1">
      <alignment horizontal="left" vertical="center" wrapText="1"/>
    </xf>
    <xf numFmtId="0" fontId="39" fillId="6" borderId="0" xfId="0" applyFont="1" applyFill="1" applyBorder="1" applyAlignment="1">
      <alignment horizontal="left" vertical="center" wrapText="1"/>
    </xf>
    <xf numFmtId="0" fontId="39" fillId="14" borderId="0" xfId="0" applyFont="1" applyFill="1" applyBorder="1" applyAlignment="1">
      <alignment horizontal="left" vertical="center" wrapText="1"/>
    </xf>
    <xf numFmtId="0" fontId="27" fillId="0" borderId="0" xfId="0" applyFont="1"/>
    <xf numFmtId="0" fontId="23" fillId="9" borderId="32" xfId="0" applyFont="1" applyFill="1" applyBorder="1" applyAlignment="1">
      <alignment horizontal="center"/>
    </xf>
    <xf numFmtId="0" fontId="23" fillId="3" borderId="19" xfId="0" applyFont="1" applyFill="1" applyBorder="1"/>
    <xf numFmtId="0" fontId="23" fillId="3" borderId="20" xfId="0" applyFont="1" applyFill="1" applyBorder="1"/>
    <xf numFmtId="0" fontId="23" fillId="3" borderId="21" xfId="0" applyFont="1" applyFill="1" applyBorder="1"/>
    <xf numFmtId="0" fontId="23" fillId="9" borderId="33" xfId="0" applyFont="1" applyFill="1" applyBorder="1" applyAlignment="1">
      <alignment horizontal="center"/>
    </xf>
    <xf numFmtId="0" fontId="23" fillId="9" borderId="34" xfId="0" applyFont="1" applyFill="1" applyBorder="1" applyAlignment="1">
      <alignment horizontal="center"/>
    </xf>
    <xf numFmtId="0" fontId="23" fillId="9" borderId="19" xfId="0" applyFont="1" applyFill="1" applyBorder="1"/>
    <xf numFmtId="0" fontId="23" fillId="9" borderId="21" xfId="0" applyFont="1" applyFill="1" applyBorder="1"/>
    <xf numFmtId="0" fontId="23" fillId="9" borderId="35" xfId="0" applyFont="1" applyFill="1" applyBorder="1" applyAlignment="1">
      <alignment horizontal="center"/>
    </xf>
    <xf numFmtId="0" fontId="41" fillId="0" borderId="2" xfId="0" applyFont="1" applyBorder="1" applyAlignment="1">
      <alignment horizontal="left" vertical="top" wrapText="1"/>
    </xf>
    <xf numFmtId="0" fontId="42" fillId="0" borderId="2" xfId="0" applyFont="1" applyBorder="1" applyAlignment="1">
      <alignment horizontal="left" vertical="top" wrapText="1"/>
    </xf>
    <xf numFmtId="0" fontId="0" fillId="5" borderId="0" xfId="0" applyFill="1"/>
    <xf numFmtId="0" fontId="0" fillId="0" borderId="0" xfId="0" applyAlignment="1">
      <alignment wrapText="1"/>
    </xf>
    <xf numFmtId="0" fontId="11" fillId="0" borderId="2" xfId="3" applyFont="1" applyFill="1" applyBorder="1" applyAlignment="1">
      <alignment vertical="top" wrapText="1"/>
    </xf>
    <xf numFmtId="0" fontId="12" fillId="0" borderId="2" xfId="3" applyFont="1" applyFill="1" applyBorder="1" applyAlignment="1">
      <alignment vertical="top" wrapText="1"/>
    </xf>
    <xf numFmtId="0" fontId="12" fillId="0" borderId="2" xfId="0" applyFont="1" applyFill="1" applyBorder="1" applyAlignment="1">
      <alignment vertical="top" wrapText="1"/>
    </xf>
    <xf numFmtId="0" fontId="12" fillId="0" borderId="2" xfId="4" applyFont="1" applyFill="1" applyBorder="1" applyAlignment="1">
      <alignment vertical="top" wrapText="1"/>
    </xf>
    <xf numFmtId="0" fontId="12" fillId="0" borderId="0" xfId="3" applyFont="1" applyFill="1" applyBorder="1" applyAlignment="1">
      <alignment vertical="top"/>
    </xf>
    <xf numFmtId="0" fontId="12" fillId="0" borderId="0" xfId="3" applyFont="1" applyFill="1" applyBorder="1" applyAlignment="1">
      <alignment vertical="top" wrapText="1"/>
    </xf>
    <xf numFmtId="0" fontId="12" fillId="0" borderId="0" xfId="3" applyFont="1" applyFill="1" applyAlignment="1">
      <alignment vertical="top" wrapText="1"/>
    </xf>
    <xf numFmtId="0" fontId="12" fillId="0" borderId="0" xfId="3" applyFont="1" applyFill="1" applyAlignment="1">
      <alignment vertical="top"/>
    </xf>
    <xf numFmtId="0" fontId="11" fillId="0" borderId="2" xfId="3" applyFont="1" applyBorder="1" applyAlignment="1">
      <alignment vertical="top" wrapText="1"/>
    </xf>
    <xf numFmtId="0" fontId="12" fillId="0" borderId="2" xfId="3" applyFont="1" applyBorder="1" applyAlignment="1">
      <alignment vertical="top" wrapText="1"/>
    </xf>
    <xf numFmtId="0" fontId="12" fillId="0" borderId="2" xfId="4" applyFont="1" applyBorder="1" applyAlignment="1">
      <alignment vertical="top" wrapText="1"/>
    </xf>
    <xf numFmtId="0" fontId="12" fillId="0" borderId="0" xfId="3" applyFont="1" applyBorder="1" applyAlignment="1">
      <alignment vertical="top" wrapText="1"/>
    </xf>
    <xf numFmtId="0" fontId="12" fillId="0" borderId="0" xfId="3" applyFont="1" applyAlignment="1">
      <alignment vertical="top" wrapText="1"/>
    </xf>
    <xf numFmtId="0" fontId="12" fillId="0" borderId="0" xfId="3" applyFont="1" applyAlignment="1">
      <alignment vertical="top"/>
    </xf>
    <xf numFmtId="0" fontId="12" fillId="0" borderId="0" xfId="3" applyFont="1" applyBorder="1" applyAlignment="1">
      <alignment vertical="top"/>
    </xf>
    <xf numFmtId="0" fontId="11" fillId="6" borderId="2" xfId="3" applyFont="1" applyFill="1" applyBorder="1" applyAlignment="1">
      <alignment vertical="top" wrapText="1"/>
    </xf>
    <xf numFmtId="0" fontId="11" fillId="0" borderId="2" xfId="0" applyFont="1" applyBorder="1" applyAlignment="1">
      <alignment vertical="top" wrapText="1"/>
    </xf>
    <xf numFmtId="0" fontId="12" fillId="0" borderId="2" xfId="0" applyFont="1" applyBorder="1" applyAlignment="1">
      <alignment vertical="top" wrapText="1"/>
    </xf>
    <xf numFmtId="0" fontId="12" fillId="3" borderId="2" xfId="0" applyFont="1" applyFill="1" applyBorder="1" applyAlignment="1">
      <alignment vertical="top" wrapText="1"/>
    </xf>
    <xf numFmtId="164" fontId="12" fillId="0" borderId="2" xfId="4" applyNumberFormat="1" applyFont="1" applyBorder="1" applyAlignment="1">
      <alignment vertical="top"/>
    </xf>
    <xf numFmtId="0" fontId="10" fillId="0" borderId="0" xfId="3" applyFont="1" applyFill="1" applyAlignment="1">
      <alignment vertical="top" wrapText="1"/>
    </xf>
    <xf numFmtId="0" fontId="10" fillId="0" borderId="0" xfId="3" applyFont="1" applyFill="1" applyAlignment="1">
      <alignment vertical="top"/>
    </xf>
    <xf numFmtId="164" fontId="6" fillId="5" borderId="2" xfId="0" applyNumberFormat="1" applyFont="1" applyFill="1" applyBorder="1" applyAlignment="1">
      <alignment vertical="top"/>
    </xf>
    <xf numFmtId="0" fontId="10" fillId="0" borderId="0" xfId="3" applyFont="1" applyBorder="1" applyAlignment="1">
      <alignment vertical="top"/>
    </xf>
    <xf numFmtId="0" fontId="10" fillId="0" borderId="0" xfId="3" applyFont="1" applyAlignment="1">
      <alignment vertical="top"/>
    </xf>
    <xf numFmtId="0" fontId="11" fillId="5" borderId="2" xfId="0" applyFont="1" applyFill="1" applyBorder="1" applyAlignment="1">
      <alignment horizontal="left" vertical="top" wrapText="1"/>
    </xf>
    <xf numFmtId="0" fontId="11" fillId="3" borderId="2" xfId="0" applyFont="1" applyFill="1" applyBorder="1" applyAlignment="1">
      <alignment horizontal="left" vertical="top" wrapText="1"/>
    </xf>
    <xf numFmtId="0" fontId="12" fillId="3" borderId="2" xfId="0" applyFont="1" applyFill="1" applyBorder="1" applyAlignment="1">
      <alignment horizontal="left" vertical="top" wrapText="1"/>
    </xf>
    <xf numFmtId="0" fontId="12" fillId="0" borderId="2" xfId="0" applyFont="1" applyFill="1" applyBorder="1" applyAlignment="1">
      <alignment horizontal="left" vertical="top" wrapText="1"/>
    </xf>
    <xf numFmtId="0" fontId="37" fillId="0" borderId="2" xfId="0" applyFont="1" applyBorder="1" applyAlignment="1">
      <alignment horizontal="left" vertical="top" wrapText="1"/>
    </xf>
    <xf numFmtId="164" fontId="12" fillId="0" borderId="2" xfId="0" applyNumberFormat="1" applyFont="1" applyBorder="1" applyAlignment="1">
      <alignment horizontal="left" vertical="top" wrapText="1"/>
    </xf>
    <xf numFmtId="0" fontId="11" fillId="6" borderId="2" xfId="0" applyFont="1" applyFill="1" applyBorder="1" applyAlignment="1">
      <alignment horizontal="left" vertical="top" wrapText="1"/>
    </xf>
    <xf numFmtId="0" fontId="12" fillId="0" borderId="2" xfId="0" applyFont="1" applyBorder="1" applyAlignment="1">
      <alignment horizontal="left" vertical="top" wrapText="1"/>
    </xf>
    <xf numFmtId="0" fontId="11" fillId="0" borderId="2" xfId="0" applyFont="1" applyBorder="1" applyAlignment="1">
      <alignment horizontal="left" vertical="top" wrapText="1"/>
    </xf>
    <xf numFmtId="164" fontId="11" fillId="5" borderId="2" xfId="0" applyNumberFormat="1" applyFont="1" applyFill="1" applyBorder="1" applyAlignment="1">
      <alignment horizontal="left" vertical="top"/>
    </xf>
    <xf numFmtId="0" fontId="11" fillId="6" borderId="2" xfId="3" applyFont="1" applyFill="1" applyBorder="1" applyAlignment="1">
      <alignment horizontal="left" vertical="top" wrapText="1"/>
    </xf>
    <xf numFmtId="0" fontId="11" fillId="0" borderId="2" xfId="3" applyFont="1" applyBorder="1" applyAlignment="1">
      <alignment horizontal="left" vertical="top" wrapText="1"/>
    </xf>
    <xf numFmtId="0" fontId="12" fillId="0" borderId="2" xfId="3" applyFont="1" applyBorder="1" applyAlignment="1">
      <alignment horizontal="left" vertical="top" wrapText="1"/>
    </xf>
    <xf numFmtId="0" fontId="10" fillId="0" borderId="2" xfId="4" applyFont="1" applyBorder="1" applyAlignment="1">
      <alignment horizontal="left" vertical="top" wrapText="1"/>
    </xf>
    <xf numFmtId="164" fontId="10" fillId="0" borderId="2" xfId="4" applyNumberFormat="1" applyFont="1" applyBorder="1" applyAlignment="1">
      <alignment horizontal="left" vertical="top" wrapText="1"/>
    </xf>
    <xf numFmtId="0" fontId="6" fillId="0" borderId="2" xfId="0" applyFont="1" applyBorder="1" applyAlignment="1">
      <alignment horizontal="left" vertical="top" wrapText="1"/>
    </xf>
    <xf numFmtId="0" fontId="11" fillId="5" borderId="2" xfId="3" applyFont="1" applyFill="1" applyBorder="1" applyAlignment="1">
      <alignment horizontal="left" vertical="top" wrapText="1"/>
    </xf>
    <xf numFmtId="0" fontId="12" fillId="0" borderId="0" xfId="3" applyFont="1" applyBorder="1" applyAlignment="1">
      <alignment horizontal="left" vertical="top" wrapText="1"/>
    </xf>
    <xf numFmtId="0" fontId="10" fillId="0" borderId="0" xfId="3" applyFont="1" applyBorder="1" applyAlignment="1">
      <alignment horizontal="left" vertical="top" wrapText="1"/>
    </xf>
    <xf numFmtId="0" fontId="12" fillId="3" borderId="2" xfId="3" applyFont="1" applyFill="1" applyBorder="1" applyAlignment="1">
      <alignment horizontal="left" vertical="top" wrapText="1"/>
    </xf>
    <xf numFmtId="0" fontId="12" fillId="0" borderId="2" xfId="3" applyFont="1" applyFill="1" applyBorder="1" applyAlignment="1">
      <alignment horizontal="left" vertical="top" wrapText="1"/>
    </xf>
    <xf numFmtId="0" fontId="12" fillId="0" borderId="0" xfId="3" applyFont="1" applyFill="1" applyAlignment="1">
      <alignment horizontal="left" vertical="top" wrapText="1"/>
    </xf>
    <xf numFmtId="0" fontId="1" fillId="0" borderId="0" xfId="0" applyFont="1" applyAlignment="1">
      <alignment vertical="top" wrapText="1"/>
    </xf>
    <xf numFmtId="0" fontId="12" fillId="0" borderId="0" xfId="0" applyFont="1" applyAlignment="1">
      <alignment vertical="top" wrapText="1"/>
    </xf>
    <xf numFmtId="0" fontId="11" fillId="6" borderId="2" xfId="0" applyFont="1" applyFill="1" applyBorder="1" applyAlignment="1">
      <alignment vertical="top" wrapText="1"/>
    </xf>
    <xf numFmtId="0" fontId="1" fillId="3" borderId="0" xfId="0" applyFont="1" applyFill="1" applyAlignment="1">
      <alignment horizontal="left" vertical="top" wrapText="1"/>
    </xf>
    <xf numFmtId="0" fontId="1" fillId="3" borderId="2" xfId="0" applyFont="1" applyFill="1" applyBorder="1" applyAlignment="1">
      <alignment horizontal="left" vertical="top" wrapText="1"/>
    </xf>
    <xf numFmtId="0" fontId="1" fillId="0" borderId="2" xfId="0" applyFont="1" applyBorder="1" applyAlignment="1">
      <alignment horizontal="left" vertical="top" wrapText="1"/>
    </xf>
    <xf numFmtId="0" fontId="12" fillId="3" borderId="0" xfId="0" applyFont="1" applyFill="1" applyAlignment="1">
      <alignment horizontal="left" vertical="top" wrapText="1"/>
    </xf>
    <xf numFmtId="164" fontId="1" fillId="3" borderId="2" xfId="0" applyNumberFormat="1" applyFont="1" applyFill="1" applyBorder="1" applyAlignment="1">
      <alignment horizontal="left" vertical="top" wrapText="1"/>
    </xf>
    <xf numFmtId="0" fontId="6" fillId="5" borderId="2" xfId="0" applyFont="1" applyFill="1" applyBorder="1" applyAlignment="1">
      <alignment horizontal="left" vertical="top" wrapText="1"/>
    </xf>
    <xf numFmtId="0" fontId="1" fillId="0" borderId="0" xfId="0" applyFont="1" applyFill="1" applyAlignment="1">
      <alignment horizontal="left" vertical="top" wrapText="1"/>
    </xf>
    <xf numFmtId="164" fontId="6" fillId="5" borderId="2" xfId="0" applyNumberFormat="1" applyFont="1" applyFill="1" applyBorder="1" applyAlignment="1">
      <alignment horizontal="left" vertical="top"/>
    </xf>
    <xf numFmtId="0" fontId="12" fillId="0" borderId="2" xfId="0" applyFont="1" applyBorder="1" applyAlignment="1">
      <alignment vertical="top"/>
    </xf>
    <xf numFmtId="164" fontId="12" fillId="0" borderId="2" xfId="0" applyNumberFormat="1" applyFont="1" applyBorder="1" applyAlignment="1">
      <alignment vertical="top"/>
    </xf>
    <xf numFmtId="0" fontId="12" fillId="0" borderId="0" xfId="0" applyFont="1" applyAlignment="1">
      <alignment vertical="top"/>
    </xf>
    <xf numFmtId="0" fontId="11" fillId="5" borderId="2" xfId="0" applyFont="1" applyFill="1" applyBorder="1" applyAlignment="1">
      <alignment vertical="top" wrapText="1"/>
    </xf>
    <xf numFmtId="0" fontId="1" fillId="0" borderId="0" xfId="0" applyFont="1" applyAlignment="1">
      <alignment vertical="top"/>
    </xf>
    <xf numFmtId="0" fontId="11" fillId="3" borderId="2" xfId="0" applyFont="1" applyFill="1" applyBorder="1" applyAlignment="1">
      <alignment vertical="top" wrapText="1"/>
    </xf>
    <xf numFmtId="164" fontId="12" fillId="0" borderId="2" xfId="0" applyNumberFormat="1" applyFont="1" applyBorder="1" applyAlignment="1">
      <alignment vertical="top" wrapText="1"/>
    </xf>
    <xf numFmtId="0" fontId="0" fillId="0" borderId="2" xfId="0" applyBorder="1" applyAlignment="1">
      <alignment vertical="top" wrapText="1"/>
    </xf>
    <xf numFmtId="0" fontId="27" fillId="0" borderId="2" xfId="0" applyFont="1" applyBorder="1" applyAlignment="1">
      <alignment vertical="top" wrapText="1"/>
    </xf>
    <xf numFmtId="0" fontId="32" fillId="10" borderId="2" xfId="0" applyFont="1" applyFill="1" applyBorder="1" applyAlignment="1">
      <alignment vertical="top" wrapText="1"/>
    </xf>
    <xf numFmtId="0" fontId="0" fillId="0" borderId="0" xfId="0" applyAlignment="1">
      <alignment vertical="top"/>
    </xf>
    <xf numFmtId="0" fontId="27" fillId="0" borderId="0" xfId="0" applyFont="1" applyAlignment="1">
      <alignment vertical="top"/>
    </xf>
    <xf numFmtId="0" fontId="32" fillId="13" borderId="2" xfId="0" applyFont="1" applyFill="1" applyBorder="1" applyAlignment="1">
      <alignment vertical="top" wrapText="1"/>
    </xf>
    <xf numFmtId="0" fontId="32" fillId="6" borderId="2" xfId="0" applyFont="1" applyFill="1" applyBorder="1" applyAlignment="1">
      <alignment vertical="top" wrapText="1"/>
    </xf>
    <xf numFmtId="0" fontId="32" fillId="14" borderId="2" xfId="0" applyFont="1" applyFill="1" applyBorder="1" applyAlignment="1">
      <alignment vertical="top" wrapText="1"/>
    </xf>
    <xf numFmtId="0" fontId="44" fillId="2" borderId="2" xfId="0" applyFont="1" applyFill="1" applyBorder="1" applyAlignment="1">
      <alignment horizontal="center" vertical="top"/>
    </xf>
    <xf numFmtId="0" fontId="46" fillId="3" borderId="0" xfId="0" applyFont="1" applyFill="1" applyBorder="1"/>
    <xf numFmtId="0" fontId="46" fillId="3" borderId="0" xfId="0" applyFont="1" applyFill="1" applyBorder="1" applyAlignment="1">
      <alignment horizontal="center"/>
    </xf>
    <xf numFmtId="0" fontId="23" fillId="0" borderId="36" xfId="0" applyFont="1" applyBorder="1"/>
    <xf numFmtId="0" fontId="23" fillId="0" borderId="37" xfId="0" applyFont="1" applyBorder="1" applyAlignment="1">
      <alignment horizontal="center"/>
    </xf>
    <xf numFmtId="0" fontId="12" fillId="0" borderId="0" xfId="0" applyFont="1" applyAlignment="1">
      <alignment horizontal="center" vertical="center" wrapText="1"/>
    </xf>
    <xf numFmtId="0" fontId="45" fillId="3" borderId="0" xfId="0" applyFont="1" applyFill="1" applyBorder="1" applyAlignment="1">
      <alignment vertical="center" wrapText="1"/>
    </xf>
    <xf numFmtId="0" fontId="26" fillId="0" borderId="0" xfId="0" applyFont="1" applyFill="1" applyBorder="1"/>
    <xf numFmtId="0" fontId="26" fillId="0" borderId="0" xfId="0" applyFont="1" applyFill="1" applyBorder="1" applyAlignment="1">
      <alignment horizontal="center"/>
    </xf>
    <xf numFmtId="0" fontId="4" fillId="7" borderId="9" xfId="0" applyFont="1" applyFill="1" applyBorder="1" applyAlignment="1">
      <alignment horizontal="left"/>
    </xf>
    <xf numFmtId="0" fontId="21" fillId="7" borderId="16" xfId="0" applyFont="1" applyFill="1" applyBorder="1" applyAlignment="1">
      <alignment horizontal="left" vertical="top" wrapText="1"/>
    </xf>
    <xf numFmtId="0" fontId="21" fillId="7" borderId="23" xfId="0" applyFont="1" applyFill="1" applyBorder="1" applyAlignment="1">
      <alignment horizontal="left" vertical="top" wrapText="1"/>
    </xf>
    <xf numFmtId="0" fontId="21" fillId="7" borderId="11" xfId="0" applyFont="1" applyFill="1" applyBorder="1" applyAlignment="1">
      <alignment horizontal="left" vertical="top" wrapText="1"/>
    </xf>
    <xf numFmtId="0" fontId="6" fillId="6" borderId="2" xfId="0" applyFont="1" applyFill="1" applyBorder="1" applyAlignment="1">
      <alignment vertical="top" wrapText="1"/>
    </xf>
    <xf numFmtId="0" fontId="5" fillId="4" borderId="2" xfId="3" applyFont="1" applyFill="1" applyBorder="1" applyAlignment="1">
      <alignment horizontal="center" vertical="center" wrapText="1"/>
    </xf>
    <xf numFmtId="0" fontId="11" fillId="6" borderId="2" xfId="3" applyFont="1" applyFill="1" applyBorder="1" applyAlignment="1">
      <alignment vertical="top" wrapText="1"/>
    </xf>
    <xf numFmtId="0" fontId="11" fillId="6" borderId="2" xfId="0" applyFont="1" applyFill="1" applyBorder="1" applyAlignment="1">
      <alignment vertical="top" wrapText="1"/>
    </xf>
    <xf numFmtId="0" fontId="11" fillId="5" borderId="2" xfId="3" applyFont="1" applyFill="1" applyBorder="1" applyAlignment="1">
      <alignment vertical="top" wrapText="1"/>
    </xf>
    <xf numFmtId="0" fontId="11" fillId="5" borderId="2" xfId="0" applyFont="1" applyFill="1" applyBorder="1" applyAlignment="1">
      <alignment vertical="top" wrapText="1"/>
    </xf>
    <xf numFmtId="164" fontId="12" fillId="0" borderId="2" xfId="4" applyNumberFormat="1" applyFont="1" applyBorder="1" applyAlignment="1">
      <alignment vertical="top" wrapText="1"/>
    </xf>
    <xf numFmtId="164" fontId="27" fillId="0" borderId="2" xfId="0" applyNumberFormat="1" applyFont="1" applyBorder="1" applyAlignment="1">
      <alignment vertical="top" wrapText="1"/>
    </xf>
    <xf numFmtId="0" fontId="8" fillId="0" borderId="5" xfId="3" applyFont="1" applyBorder="1" applyAlignment="1">
      <alignment horizontal="left" vertical="center" wrapText="1"/>
    </xf>
    <xf numFmtId="0" fontId="8" fillId="0" borderId="1" xfId="3" applyFont="1" applyBorder="1" applyAlignment="1">
      <alignment horizontal="left" vertical="center" wrapText="1"/>
    </xf>
    <xf numFmtId="0" fontId="0" fillId="0" borderId="1" xfId="0" applyBorder="1" applyAlignment="1">
      <alignment horizontal="left" vertical="center" wrapText="1"/>
    </xf>
    <xf numFmtId="164" fontId="12" fillId="0" borderId="2" xfId="4" applyNumberFormat="1" applyFont="1" applyFill="1" applyBorder="1" applyAlignment="1">
      <alignment vertical="top" wrapText="1"/>
    </xf>
    <xf numFmtId="0" fontId="8" fillId="0" borderId="7" xfId="0" applyFont="1" applyBorder="1" applyAlignment="1">
      <alignment horizontal="left" vertical="center" wrapText="1"/>
    </xf>
    <xf numFmtId="0" fontId="0" fillId="0" borderId="0" xfId="0" applyAlignment="1">
      <alignment horizontal="left" vertical="center" wrapText="1"/>
    </xf>
    <xf numFmtId="0" fontId="11" fillId="6" borderId="2" xfId="0" applyFont="1" applyFill="1" applyBorder="1" applyAlignment="1">
      <alignment horizontal="left" vertical="top" wrapText="1"/>
    </xf>
    <xf numFmtId="0" fontId="5" fillId="4" borderId="2" xfId="0" applyFont="1" applyFill="1" applyBorder="1" applyAlignment="1">
      <alignment horizontal="center" vertical="center" wrapText="1"/>
    </xf>
    <xf numFmtId="164" fontId="10" fillId="0" borderId="3" xfId="4" applyNumberFormat="1" applyFont="1" applyBorder="1" applyAlignment="1">
      <alignment horizontal="left" vertical="top" wrapText="1"/>
    </xf>
    <xf numFmtId="164" fontId="0" fillId="0" borderId="4" xfId="0" applyNumberFormat="1" applyBorder="1" applyAlignment="1">
      <alignment horizontal="left" vertical="top" wrapText="1"/>
    </xf>
    <xf numFmtId="0" fontId="11" fillId="5" borderId="2" xfId="3" applyFont="1" applyFill="1" applyBorder="1" applyAlignment="1">
      <alignment horizontal="left" vertical="top" wrapText="1"/>
    </xf>
    <xf numFmtId="164" fontId="12" fillId="0" borderId="3" xfId="3" applyNumberFormat="1" applyFont="1" applyBorder="1" applyAlignment="1">
      <alignment horizontal="left" vertical="top" wrapText="1"/>
    </xf>
    <xf numFmtId="0" fontId="8" fillId="0" borderId="8" xfId="3" applyFont="1" applyBorder="1" applyAlignment="1">
      <alignment horizontal="left" vertical="center" wrapText="1"/>
    </xf>
    <xf numFmtId="0" fontId="15" fillId="0" borderId="0" xfId="0" applyFont="1" applyAlignment="1">
      <alignment horizontal="left" vertical="center" wrapText="1"/>
    </xf>
    <xf numFmtId="0" fontId="11" fillId="6" borderId="2" xfId="3" applyFont="1" applyFill="1" applyBorder="1" applyAlignment="1">
      <alignment horizontal="left" vertical="top" wrapText="1"/>
    </xf>
    <xf numFmtId="0" fontId="11" fillId="0" borderId="2" xfId="3" applyFont="1" applyBorder="1" applyAlignment="1">
      <alignment horizontal="left" vertical="top" wrapText="1"/>
    </xf>
    <xf numFmtId="0" fontId="6" fillId="6" borderId="2" xfId="0" applyFont="1" applyFill="1" applyBorder="1" applyAlignment="1">
      <alignment horizontal="left" vertical="top" wrapText="1"/>
    </xf>
    <xf numFmtId="164" fontId="12" fillId="3" borderId="3" xfId="0" applyNumberFormat="1" applyFont="1" applyFill="1" applyBorder="1" applyAlignment="1">
      <alignment horizontal="left" vertical="top" wrapText="1"/>
    </xf>
    <xf numFmtId="164" fontId="0" fillId="0" borderId="6" xfId="0" applyNumberFormat="1" applyBorder="1" applyAlignment="1">
      <alignment horizontal="left" vertical="top" wrapText="1"/>
    </xf>
    <xf numFmtId="164" fontId="27" fillId="0" borderId="4" xfId="0" applyNumberFormat="1" applyFont="1" applyBorder="1" applyAlignment="1">
      <alignment horizontal="left" vertical="top" wrapText="1"/>
    </xf>
    <xf numFmtId="164" fontId="1" fillId="3" borderId="3" xfId="0" applyNumberFormat="1" applyFont="1" applyFill="1" applyBorder="1" applyAlignment="1">
      <alignment horizontal="left" vertical="top" wrapText="1"/>
    </xf>
    <xf numFmtId="164" fontId="27" fillId="0" borderId="6" xfId="0" applyNumberFormat="1" applyFont="1" applyBorder="1" applyAlignment="1">
      <alignment horizontal="left" vertical="top" wrapText="1"/>
    </xf>
    <xf numFmtId="0" fontId="11" fillId="5" borderId="2" xfId="0" applyFont="1" applyFill="1" applyBorder="1" applyAlignment="1">
      <alignment horizontal="left" vertical="top" wrapText="1"/>
    </xf>
    <xf numFmtId="0" fontId="6" fillId="5" borderId="2" xfId="0" applyFont="1" applyFill="1" applyBorder="1" applyAlignment="1">
      <alignment horizontal="left" vertical="top" wrapText="1"/>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5" fillId="4" borderId="2" xfId="0" applyFont="1" applyFill="1" applyBorder="1" applyAlignment="1">
      <alignment horizontal="left" vertical="center" wrapText="1"/>
    </xf>
    <xf numFmtId="0" fontId="29" fillId="0" borderId="3" xfId="0" applyFont="1" applyBorder="1" applyAlignment="1">
      <alignment horizontal="left" vertical="top" wrapText="1"/>
    </xf>
    <xf numFmtId="0" fontId="29" fillId="0" borderId="4"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5" fillId="0" borderId="1" xfId="0" applyFont="1" applyBorder="1" applyAlignment="1">
      <alignment horizontal="left" vertical="center" wrapText="1"/>
    </xf>
    <xf numFmtId="164" fontId="12" fillId="0" borderId="3" xfId="0" applyNumberFormat="1" applyFont="1" applyBorder="1" applyAlignment="1">
      <alignment vertical="top" wrapText="1"/>
    </xf>
    <xf numFmtId="164" fontId="27" fillId="0" borderId="4" xfId="0" applyNumberFormat="1" applyFont="1" applyBorder="1" applyAlignment="1">
      <alignment vertical="top" wrapText="1"/>
    </xf>
    <xf numFmtId="164" fontId="0" fillId="0" borderId="4" xfId="0" applyNumberFormat="1" applyBorder="1" applyAlignment="1">
      <alignment vertical="top" wrapText="1"/>
    </xf>
    <xf numFmtId="0" fontId="6" fillId="6" borderId="2" xfId="0" applyFont="1" applyFill="1" applyBorder="1" applyAlignment="1">
      <alignment horizontal="left" vertical="center" wrapText="1"/>
    </xf>
    <xf numFmtId="0" fontId="11" fillId="6" borderId="2" xfId="0" applyFont="1" applyFill="1" applyBorder="1" applyAlignment="1">
      <alignment horizontal="left" vertical="center" wrapText="1"/>
    </xf>
    <xf numFmtId="0" fontId="11" fillId="5" borderId="2" xfId="0" applyFont="1" applyFill="1" applyBorder="1" applyAlignment="1">
      <alignment horizontal="left" vertical="center" wrapText="1"/>
    </xf>
    <xf numFmtId="164" fontId="1" fillId="0" borderId="3" xfId="0" applyNumberFormat="1" applyFont="1" applyBorder="1" applyAlignment="1">
      <alignment horizontal="center" vertical="center" wrapText="1"/>
    </xf>
    <xf numFmtId="164" fontId="0" fillId="0" borderId="4" xfId="0" applyNumberFormat="1" applyBorder="1" applyAlignment="1">
      <alignment horizontal="center" vertical="center" wrapText="1"/>
    </xf>
    <xf numFmtId="164" fontId="0" fillId="0" borderId="6" xfId="0" applyNumberFormat="1" applyBorder="1" applyAlignment="1">
      <alignment horizontal="center" vertical="center" wrapText="1"/>
    </xf>
    <xf numFmtId="0" fontId="11" fillId="0" borderId="2" xfId="0" applyFont="1" applyBorder="1" applyAlignment="1">
      <alignment horizontal="left" vertical="center" wrapText="1"/>
    </xf>
    <xf numFmtId="0" fontId="6" fillId="0" borderId="30" xfId="0" applyFont="1" applyBorder="1" applyAlignment="1">
      <alignment vertical="top" wrapText="1"/>
    </xf>
    <xf numFmtId="0" fontId="6" fillId="0" borderId="18" xfId="0" applyFont="1" applyBorder="1" applyAlignment="1">
      <alignment vertical="top" wrapText="1"/>
    </xf>
    <xf numFmtId="0" fontId="6" fillId="0" borderId="31" xfId="0" applyFont="1" applyBorder="1" applyAlignment="1">
      <alignment vertical="top" wrapText="1"/>
    </xf>
    <xf numFmtId="0" fontId="32" fillId="12" borderId="3" xfId="0" applyFont="1" applyFill="1" applyBorder="1" applyAlignment="1">
      <alignment vertical="top" wrapText="1"/>
    </xf>
    <xf numFmtId="0" fontId="32" fillId="12" borderId="6" xfId="0" applyFont="1" applyFill="1" applyBorder="1" applyAlignment="1">
      <alignment vertical="top" wrapText="1"/>
    </xf>
    <xf numFmtId="0" fontId="32" fillId="12" borderId="4" xfId="0" applyFont="1" applyFill="1" applyBorder="1" applyAlignment="1">
      <alignment vertical="top" wrapText="1"/>
    </xf>
    <xf numFmtId="0" fontId="32" fillId="11" borderId="3" xfId="0" applyFont="1" applyFill="1" applyBorder="1" applyAlignment="1">
      <alignment vertical="top" wrapText="1"/>
    </xf>
    <xf numFmtId="0" fontId="32" fillId="11" borderId="4" xfId="0" applyFont="1" applyFill="1" applyBorder="1" applyAlignment="1">
      <alignment vertical="top" wrapText="1"/>
    </xf>
    <xf numFmtId="164" fontId="12" fillId="0" borderId="6" xfId="0" applyNumberFormat="1" applyFont="1" applyBorder="1" applyAlignment="1">
      <alignment vertical="top" wrapText="1"/>
    </xf>
    <xf numFmtId="164" fontId="12" fillId="0" borderId="4" xfId="0" applyNumberFormat="1" applyFont="1" applyBorder="1" applyAlignment="1">
      <alignment vertical="top" wrapText="1"/>
    </xf>
    <xf numFmtId="0" fontId="32" fillId="14" borderId="3" xfId="0" applyFont="1" applyFill="1" applyBorder="1" applyAlignment="1">
      <alignment vertical="top" wrapText="1"/>
    </xf>
    <xf numFmtId="0" fontId="32" fillId="14" borderId="6" xfId="0" applyFont="1" applyFill="1" applyBorder="1" applyAlignment="1">
      <alignment vertical="top" wrapText="1"/>
    </xf>
    <xf numFmtId="0" fontId="32" fillId="14" borderId="4" xfId="0" applyFont="1" applyFill="1" applyBorder="1" applyAlignment="1">
      <alignment vertical="top" wrapText="1"/>
    </xf>
    <xf numFmtId="0" fontId="32" fillId="13" borderId="3" xfId="0" applyFont="1" applyFill="1" applyBorder="1" applyAlignment="1">
      <alignment vertical="top" wrapText="1"/>
    </xf>
    <xf numFmtId="0" fontId="32" fillId="13" borderId="6" xfId="0" applyFont="1" applyFill="1" applyBorder="1" applyAlignment="1">
      <alignment vertical="top" wrapText="1"/>
    </xf>
    <xf numFmtId="0" fontId="32" fillId="13" borderId="4" xfId="0" applyFont="1" applyFill="1" applyBorder="1" applyAlignment="1">
      <alignment vertical="top" wrapText="1"/>
    </xf>
    <xf numFmtId="164" fontId="12" fillId="0" borderId="3" xfId="0" applyNumberFormat="1" applyFont="1" applyBorder="1" applyAlignment="1">
      <alignment horizontal="center" vertical="center" wrapText="1"/>
    </xf>
    <xf numFmtId="164" fontId="27" fillId="0" borderId="6" xfId="0" applyNumberFormat="1" applyFont="1" applyBorder="1" applyAlignment="1">
      <alignment horizontal="center" vertical="center" wrapText="1"/>
    </xf>
    <xf numFmtId="164" fontId="27" fillId="0" borderId="4" xfId="0" applyNumberFormat="1" applyFont="1" applyBorder="1" applyAlignment="1">
      <alignment horizontal="center" vertical="center" wrapText="1"/>
    </xf>
    <xf numFmtId="0" fontId="11" fillId="6" borderId="2" xfId="0" applyFont="1" applyFill="1" applyBorder="1" applyAlignment="1">
      <alignment vertical="center" wrapText="1"/>
    </xf>
    <xf numFmtId="0" fontId="11" fillId="5" borderId="2" xfId="0" applyFont="1" applyFill="1" applyBorder="1" applyAlignment="1">
      <alignment vertical="center" wrapText="1"/>
    </xf>
    <xf numFmtId="0" fontId="6"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24" fillId="3" borderId="14"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24" fillId="9" borderId="14" xfId="0" applyFont="1" applyFill="1" applyBorder="1" applyAlignment="1">
      <alignment horizontal="center" vertical="center" wrapText="1"/>
    </xf>
    <xf numFmtId="0" fontId="24" fillId="9" borderId="15" xfId="0" applyFont="1" applyFill="1" applyBorder="1" applyAlignment="1">
      <alignment horizontal="center" vertical="center" wrapText="1"/>
    </xf>
    <xf numFmtId="0" fontId="24" fillId="9" borderId="12" xfId="0" applyFont="1" applyFill="1" applyBorder="1" applyAlignment="1">
      <alignment horizontal="center" vertical="center" wrapText="1"/>
    </xf>
    <xf numFmtId="0" fontId="24" fillId="0" borderId="12" xfId="0" applyFont="1" applyBorder="1" applyAlignment="1">
      <alignment horizontal="center" vertical="center" wrapText="1"/>
    </xf>
    <xf numFmtId="0" fontId="24" fillId="3" borderId="15" xfId="0" applyFont="1" applyFill="1" applyBorder="1" applyAlignment="1">
      <alignment horizontal="center" vertical="center" wrapText="1"/>
    </xf>
    <xf numFmtId="0" fontId="24" fillId="9" borderId="24" xfId="0" applyFont="1" applyFill="1" applyBorder="1" applyAlignment="1">
      <alignment horizontal="center" vertical="center" wrapText="1"/>
    </xf>
    <xf numFmtId="0" fontId="24" fillId="9" borderId="8" xfId="0" applyFont="1" applyFill="1" applyBorder="1" applyAlignment="1">
      <alignment horizontal="center" vertical="center" wrapText="1"/>
    </xf>
    <xf numFmtId="0" fontId="24" fillId="9" borderId="28"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4" fillId="6" borderId="30" xfId="0" applyFont="1" applyFill="1" applyBorder="1" applyAlignment="1">
      <alignment horizontal="left" vertical="top" wrapText="1"/>
    </xf>
    <xf numFmtId="0" fontId="4" fillId="6" borderId="18" xfId="0" applyFont="1" applyFill="1" applyBorder="1" applyAlignment="1">
      <alignment horizontal="left" vertical="top" wrapText="1"/>
    </xf>
    <xf numFmtId="0" fontId="4" fillId="6" borderId="31" xfId="0" applyFont="1" applyFill="1" applyBorder="1" applyAlignment="1">
      <alignment horizontal="left" vertical="top" wrapText="1"/>
    </xf>
    <xf numFmtId="0" fontId="4" fillId="6" borderId="2" xfId="0" applyFont="1" applyFill="1" applyBorder="1" applyAlignment="1">
      <alignment horizontal="left" vertical="top" wrapText="1"/>
    </xf>
    <xf numFmtId="0" fontId="44" fillId="2" borderId="2" xfId="0" applyFont="1" applyFill="1" applyBorder="1" applyAlignment="1">
      <alignment horizontal="center" vertical="top"/>
    </xf>
    <xf numFmtId="0" fontId="4" fillId="6" borderId="30" xfId="0" applyFont="1" applyFill="1" applyBorder="1" applyAlignment="1">
      <alignment horizontal="left" wrapText="1"/>
    </xf>
    <xf numFmtId="0" fontId="4" fillId="6" borderId="18" xfId="0" applyFont="1" applyFill="1" applyBorder="1" applyAlignment="1">
      <alignment horizontal="left" wrapText="1"/>
    </xf>
    <xf numFmtId="0" fontId="4" fillId="6" borderId="31" xfId="0" applyFont="1" applyFill="1" applyBorder="1" applyAlignment="1">
      <alignment horizontal="left" wrapText="1"/>
    </xf>
    <xf numFmtId="0" fontId="4" fillId="6" borderId="2" xfId="0" applyFont="1" applyFill="1" applyBorder="1" applyAlignment="1">
      <alignment horizontal="left" wrapText="1"/>
    </xf>
    <xf numFmtId="0" fontId="43" fillId="2" borderId="3" xfId="0" applyFont="1" applyFill="1" applyBorder="1" applyAlignment="1">
      <alignment horizontal="left" vertical="top" wrapText="1"/>
    </xf>
    <xf numFmtId="0" fontId="43" fillId="2" borderId="6" xfId="0" applyFont="1" applyFill="1" applyBorder="1" applyAlignment="1">
      <alignment horizontal="left" vertical="top" wrapText="1"/>
    </xf>
    <xf numFmtId="0" fontId="43" fillId="2" borderId="4" xfId="0" applyFont="1" applyFill="1" applyBorder="1" applyAlignment="1">
      <alignment horizontal="left" vertical="top" wrapText="1"/>
    </xf>
    <xf numFmtId="0" fontId="43" fillId="15" borderId="3" xfId="0" applyFont="1" applyFill="1" applyBorder="1" applyAlignment="1">
      <alignment horizontal="left" vertical="top" wrapText="1"/>
    </xf>
    <xf numFmtId="0" fontId="43" fillId="15" borderId="6" xfId="0" applyFont="1" applyFill="1" applyBorder="1" applyAlignment="1">
      <alignment horizontal="left" vertical="top" wrapText="1"/>
    </xf>
    <xf numFmtId="0" fontId="43" fillId="15" borderId="4" xfId="0" applyFont="1" applyFill="1" applyBorder="1" applyAlignment="1">
      <alignment horizontal="left" vertical="top" wrapText="1"/>
    </xf>
  </cellXfs>
  <cellStyles count="37">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Normal" xfId="0" builtinId="0"/>
    <cellStyle name="Normal 2" xfId="2"/>
    <cellStyle name="Normal 3" xfId="3"/>
    <cellStyle name="Normal 3 2" xfId="4"/>
    <cellStyle name="Normal 4"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Governance and Leadership</a:t>
            </a:r>
          </a:p>
        </c:rich>
      </c:tx>
      <c:overlay val="0"/>
    </c:title>
    <c:autoTitleDeleted val="0"/>
    <c:plotArea>
      <c:layout>
        <c:manualLayout>
          <c:layoutTarget val="inner"/>
          <c:xMode val="edge"/>
          <c:yMode val="edge"/>
          <c:x val="5.6111111111111098E-2"/>
          <c:y val="0.135377570370012"/>
          <c:w val="0.93277777777777804"/>
          <c:h val="0.46927103067595899"/>
        </c:manualLayout>
      </c:layout>
      <c:barChart>
        <c:barDir val="col"/>
        <c:grouping val="clustered"/>
        <c:varyColors val="1"/>
        <c:ser>
          <c:idx val="0"/>
          <c:order val="0"/>
          <c:spPr>
            <a:ln>
              <a:solidFill>
                <a:schemeClr val="tx1">
                  <a:lumMod val="95000"/>
                  <a:lumOff val="5000"/>
                </a:schemeClr>
              </a:solidFill>
            </a:ln>
          </c:spPr>
          <c:invertIfNegative val="0"/>
          <c:dLbls>
            <c:numFmt formatCode="#,##0.0" sourceLinked="0"/>
            <c:dLblPos val="outEnd"/>
            <c:showLegendKey val="0"/>
            <c:showVal val="1"/>
            <c:showCatName val="0"/>
            <c:showSerName val="0"/>
            <c:showPercent val="0"/>
            <c:showBubbleSize val="0"/>
            <c:showLeaderLines val="0"/>
          </c:dLbls>
          <c:cat>
            <c:strRef>
              <c:f>'Charts Data'!$A$3:$A$6</c:f>
              <c:strCache>
                <c:ptCount val="4"/>
                <c:pt idx="0">
                  <c:v>Governing Body Formation</c:v>
                </c:pt>
                <c:pt idx="1">
                  <c:v>Governing Body Function</c:v>
                </c:pt>
                <c:pt idx="2">
                  <c:v>Strategic Leadership</c:v>
                </c:pt>
                <c:pt idx="3">
                  <c:v>Succession Planning</c:v>
                </c:pt>
              </c:strCache>
            </c:strRef>
          </c:cat>
          <c:val>
            <c:numRef>
              <c:f>'Charts Data'!$B$3:$B$6</c:f>
              <c:numCache>
                <c:formatCode>General</c:formatCode>
                <c:ptCount val="4"/>
                <c:pt idx="0">
                  <c:v>2</c:v>
                </c:pt>
                <c:pt idx="1">
                  <c:v>2</c:v>
                </c:pt>
                <c:pt idx="2">
                  <c:v>2</c:v>
                </c:pt>
                <c:pt idx="3">
                  <c:v>1</c:v>
                </c:pt>
              </c:numCache>
            </c:numRef>
          </c:val>
        </c:ser>
        <c:dLbls>
          <c:showLegendKey val="0"/>
          <c:showVal val="1"/>
          <c:showCatName val="0"/>
          <c:showSerName val="0"/>
          <c:showPercent val="0"/>
          <c:showBubbleSize val="0"/>
        </c:dLbls>
        <c:gapWidth val="202"/>
        <c:axId val="90093440"/>
        <c:axId val="90096384"/>
      </c:barChart>
      <c:catAx>
        <c:axId val="90093440"/>
        <c:scaling>
          <c:orientation val="minMax"/>
        </c:scaling>
        <c:delete val="0"/>
        <c:axPos val="b"/>
        <c:majorTickMark val="out"/>
        <c:minorTickMark val="none"/>
        <c:tickLblPos val="nextTo"/>
        <c:txPr>
          <a:bodyPr rot="-5400000" vert="horz"/>
          <a:lstStyle/>
          <a:p>
            <a:pPr>
              <a:defRPr/>
            </a:pPr>
            <a:endParaRPr lang="en-US"/>
          </a:p>
        </c:txPr>
        <c:crossAx val="90096384"/>
        <c:crosses val="autoZero"/>
        <c:auto val="1"/>
        <c:lblAlgn val="ctr"/>
        <c:lblOffset val="100"/>
        <c:noMultiLvlLbl val="0"/>
      </c:catAx>
      <c:valAx>
        <c:axId val="90096384"/>
        <c:scaling>
          <c:orientation val="minMax"/>
          <c:max val="5"/>
        </c:scaling>
        <c:delete val="0"/>
        <c:axPos val="l"/>
        <c:numFmt formatCode="General" sourceLinked="1"/>
        <c:majorTickMark val="out"/>
        <c:minorTickMark val="none"/>
        <c:tickLblPos val="nextTo"/>
        <c:crossAx val="90093440"/>
        <c:crosses val="autoZero"/>
        <c:crossBetween val="between"/>
        <c:minorUnit val="1"/>
      </c:valAx>
      <c:spPr>
        <a:noFill/>
      </c:spPr>
    </c:plotArea>
    <c:plotVisOnly val="1"/>
    <c:dispBlanksAs val="gap"/>
    <c:showDLblsOverMax val="0"/>
  </c:chart>
  <c:spPr>
    <a:gradFill flip="none" rotWithShape="1">
      <a:gsLst>
        <a:gs pos="0">
          <a:srgbClr val="8488C4"/>
        </a:gs>
        <a:gs pos="53000">
          <a:srgbClr val="D4DEFF"/>
        </a:gs>
        <a:gs pos="83000">
          <a:srgbClr val="D4DEFF"/>
        </a:gs>
        <a:gs pos="100000">
          <a:srgbClr val="96AB94"/>
        </a:gs>
      </a:gsLst>
      <a:lin ang="1200000" scaled="0"/>
      <a:tileRect/>
    </a:gradFill>
    <a:ln>
      <a:noFill/>
    </a:ln>
  </c:spPr>
  <c:txPr>
    <a:bodyPr/>
    <a:lstStyle/>
    <a:p>
      <a:pPr>
        <a:defRPr sz="1100">
          <a:latin typeface="Aparajita" pitchFamily="34" charset="0"/>
          <a:cs typeface="Aparajita"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Coordination n Collaboration</a:t>
            </a:r>
          </a:p>
        </c:rich>
      </c:tx>
      <c:overlay val="0"/>
    </c:title>
    <c:autoTitleDeleted val="0"/>
    <c:plotArea>
      <c:layout>
        <c:manualLayout>
          <c:layoutTarget val="inner"/>
          <c:xMode val="edge"/>
          <c:yMode val="edge"/>
          <c:x val="5.6111111111111098E-2"/>
          <c:y val="0.135377570370012"/>
          <c:w val="0.93277777777777804"/>
          <c:h val="0.46927103067595899"/>
        </c:manualLayout>
      </c:layout>
      <c:barChart>
        <c:barDir val="col"/>
        <c:grouping val="clustered"/>
        <c:varyColors val="1"/>
        <c:ser>
          <c:idx val="0"/>
          <c:order val="0"/>
          <c:spPr>
            <a:ln>
              <a:solidFill>
                <a:schemeClr val="tx1">
                  <a:lumMod val="95000"/>
                  <a:lumOff val="5000"/>
                </a:schemeClr>
              </a:solidFill>
            </a:ln>
          </c:spPr>
          <c:invertIfNegative val="0"/>
          <c:dLbls>
            <c:numFmt formatCode="#,##0.0" sourceLinked="0"/>
            <c:dLblPos val="outEnd"/>
            <c:showLegendKey val="0"/>
            <c:showVal val="1"/>
            <c:showCatName val="0"/>
            <c:showSerName val="0"/>
            <c:showPercent val="0"/>
            <c:showBubbleSize val="0"/>
            <c:showLeaderLines val="0"/>
          </c:dLbls>
          <c:cat>
            <c:strRef>
              <c:f>'Charts Data'!$A$88:$A$90</c:f>
              <c:strCache>
                <c:ptCount val="3"/>
                <c:pt idx="0">
                  <c:v>Coordination Platforms</c:v>
                </c:pt>
                <c:pt idx="1">
                  <c:v>Coordination Roles</c:v>
                </c:pt>
                <c:pt idx="2">
                  <c:v>Strategic Engagement and Support to Stakeholders</c:v>
                </c:pt>
              </c:strCache>
            </c:strRef>
          </c:cat>
          <c:val>
            <c:numRef>
              <c:f>'Charts Data'!$B$88:$B$90</c:f>
              <c:numCache>
                <c:formatCode>General</c:formatCode>
                <c:ptCount val="3"/>
                <c:pt idx="0">
                  <c:v>0</c:v>
                </c:pt>
                <c:pt idx="1">
                  <c:v>0</c:v>
                </c:pt>
                <c:pt idx="2">
                  <c:v>0</c:v>
                </c:pt>
              </c:numCache>
            </c:numRef>
          </c:val>
        </c:ser>
        <c:dLbls>
          <c:showLegendKey val="0"/>
          <c:showVal val="1"/>
          <c:showCatName val="0"/>
          <c:showSerName val="0"/>
          <c:showPercent val="0"/>
          <c:showBubbleSize val="0"/>
        </c:dLbls>
        <c:gapWidth val="202"/>
        <c:axId val="93801088"/>
        <c:axId val="93812224"/>
      </c:barChart>
      <c:catAx>
        <c:axId val="93801088"/>
        <c:scaling>
          <c:orientation val="minMax"/>
        </c:scaling>
        <c:delete val="0"/>
        <c:axPos val="b"/>
        <c:majorTickMark val="out"/>
        <c:minorTickMark val="none"/>
        <c:tickLblPos val="nextTo"/>
        <c:txPr>
          <a:bodyPr rot="-5400000" vert="horz"/>
          <a:lstStyle/>
          <a:p>
            <a:pPr>
              <a:defRPr/>
            </a:pPr>
            <a:endParaRPr lang="en-US"/>
          </a:p>
        </c:txPr>
        <c:crossAx val="93812224"/>
        <c:crosses val="autoZero"/>
        <c:auto val="1"/>
        <c:lblAlgn val="ctr"/>
        <c:lblOffset val="100"/>
        <c:noMultiLvlLbl val="0"/>
      </c:catAx>
      <c:valAx>
        <c:axId val="93812224"/>
        <c:scaling>
          <c:orientation val="minMax"/>
        </c:scaling>
        <c:delete val="0"/>
        <c:axPos val="l"/>
        <c:numFmt formatCode="General" sourceLinked="1"/>
        <c:majorTickMark val="out"/>
        <c:minorTickMark val="none"/>
        <c:tickLblPos val="nextTo"/>
        <c:crossAx val="93801088"/>
        <c:crosses val="autoZero"/>
        <c:crossBetween val="between"/>
        <c:minorUnit val="1"/>
      </c:valAx>
      <c:spPr>
        <a:noFill/>
      </c:spPr>
    </c:plotArea>
    <c:plotVisOnly val="1"/>
    <c:dispBlanksAs val="gap"/>
    <c:showDLblsOverMax val="0"/>
  </c:chart>
  <c:spPr>
    <a:gradFill flip="none" rotWithShape="1">
      <a:gsLst>
        <a:gs pos="0">
          <a:schemeClr val="accent6">
            <a:lumMod val="20000"/>
            <a:lumOff val="80000"/>
          </a:schemeClr>
        </a:gs>
        <a:gs pos="88000">
          <a:schemeClr val="accent1">
            <a:tint val="44500"/>
            <a:satMod val="160000"/>
          </a:schemeClr>
        </a:gs>
        <a:gs pos="100000">
          <a:schemeClr val="accent1">
            <a:tint val="23500"/>
            <a:satMod val="160000"/>
          </a:schemeClr>
        </a:gs>
      </a:gsLst>
      <a:lin ang="1200000" scaled="0"/>
      <a:tileRect/>
    </a:gradFill>
    <a:ln>
      <a:noFill/>
    </a:ln>
  </c:spPr>
  <c:txPr>
    <a:bodyPr/>
    <a:lstStyle/>
    <a:p>
      <a:pPr>
        <a:defRPr sz="1100">
          <a:latin typeface="Aparajita" pitchFamily="34" charset="0"/>
          <a:cs typeface="Aparajita"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a:pPr>
            <a:r>
              <a:rPr lang="en-US"/>
              <a:t>SBCC</a:t>
            </a:r>
          </a:p>
        </c:rich>
      </c:tx>
      <c:layout>
        <c:manualLayout>
          <c:xMode val="edge"/>
          <c:yMode val="edge"/>
          <c:x val="0.4616510929890919"/>
          <c:y val="5.7529593200092684E-3"/>
        </c:manualLayout>
      </c:layout>
      <c:overlay val="0"/>
    </c:title>
    <c:autoTitleDeleted val="0"/>
    <c:plotArea>
      <c:layout/>
      <c:barChart>
        <c:barDir val="col"/>
        <c:grouping val="clustered"/>
        <c:varyColors val="1"/>
        <c:ser>
          <c:idx val="0"/>
          <c:order val="0"/>
          <c:spPr>
            <a:solidFill>
              <a:schemeClr val="accent1"/>
            </a:solidFill>
            <a:ln>
              <a:solidFill>
                <a:sysClr val="windowText" lastClr="000000">
                  <a:lumMod val="95000"/>
                  <a:lumOff val="5000"/>
                </a:sysClr>
              </a:solidFill>
            </a:ln>
          </c:spPr>
          <c:invertIfNegative val="0"/>
          <c:dPt>
            <c:idx val="1"/>
            <c:invertIfNegative val="0"/>
            <c:bubble3D val="0"/>
            <c:spPr>
              <a:solidFill>
                <a:schemeClr val="accent2"/>
              </a:solidFill>
              <a:ln>
                <a:solidFill>
                  <a:sysClr val="windowText" lastClr="000000">
                    <a:lumMod val="95000"/>
                    <a:lumOff val="5000"/>
                  </a:sysClr>
                </a:solidFill>
              </a:ln>
            </c:spPr>
          </c:dPt>
          <c:dPt>
            <c:idx val="2"/>
            <c:invertIfNegative val="0"/>
            <c:bubble3D val="0"/>
            <c:spPr>
              <a:solidFill>
                <a:schemeClr val="accent3"/>
              </a:solidFill>
              <a:ln>
                <a:solidFill>
                  <a:sysClr val="windowText" lastClr="000000">
                    <a:lumMod val="95000"/>
                    <a:lumOff val="5000"/>
                  </a:sysClr>
                </a:solidFill>
              </a:ln>
            </c:spPr>
          </c:dPt>
          <c:dPt>
            <c:idx val="3"/>
            <c:invertIfNegative val="0"/>
            <c:bubble3D val="0"/>
            <c:spPr>
              <a:solidFill>
                <a:schemeClr val="accent4"/>
              </a:solidFill>
              <a:ln>
                <a:solidFill>
                  <a:sysClr val="windowText" lastClr="000000">
                    <a:lumMod val="95000"/>
                    <a:lumOff val="5000"/>
                  </a:sysClr>
                </a:solidFill>
              </a:ln>
            </c:spPr>
          </c:dPt>
          <c:dPt>
            <c:idx val="4"/>
            <c:invertIfNegative val="0"/>
            <c:bubble3D val="0"/>
            <c:spPr>
              <a:solidFill>
                <a:schemeClr val="accent5"/>
              </a:solidFill>
              <a:ln>
                <a:solidFill>
                  <a:sysClr val="windowText" lastClr="000000">
                    <a:lumMod val="95000"/>
                    <a:lumOff val="5000"/>
                  </a:sysClr>
                </a:solidFill>
              </a:ln>
            </c:spPr>
          </c:dPt>
          <c:dPt>
            <c:idx val="5"/>
            <c:invertIfNegative val="0"/>
            <c:bubble3D val="0"/>
            <c:spPr>
              <a:solidFill>
                <a:schemeClr val="accent6"/>
              </a:solidFill>
              <a:ln>
                <a:solidFill>
                  <a:sysClr val="windowText" lastClr="000000">
                    <a:lumMod val="95000"/>
                    <a:lumOff val="5000"/>
                  </a:sysClr>
                </a:solidFill>
              </a:ln>
            </c:spPr>
          </c:dPt>
          <c:dPt>
            <c:idx val="6"/>
            <c:invertIfNegative val="0"/>
            <c:bubble3D val="0"/>
            <c:spPr>
              <a:solidFill>
                <a:schemeClr val="accent3">
                  <a:lumMod val="75000"/>
                </a:schemeClr>
              </a:solidFill>
              <a:ln>
                <a:solidFill>
                  <a:sysClr val="windowText" lastClr="000000">
                    <a:lumMod val="95000"/>
                    <a:lumOff val="5000"/>
                  </a:sysClr>
                </a:solidFill>
              </a:ln>
            </c:spPr>
          </c:dPt>
          <c:dPt>
            <c:idx val="7"/>
            <c:invertIfNegative val="0"/>
            <c:bubble3D val="0"/>
            <c:spPr>
              <a:solidFill>
                <a:schemeClr val="accent2">
                  <a:lumMod val="75000"/>
                </a:schemeClr>
              </a:solidFill>
              <a:ln>
                <a:solidFill>
                  <a:sysClr val="windowText" lastClr="000000">
                    <a:lumMod val="95000"/>
                    <a:lumOff val="5000"/>
                  </a:sysClr>
                </a:solidFill>
              </a:ln>
            </c:spPr>
          </c:dPt>
          <c:dLbls>
            <c:numFmt formatCode="#,##0.0" sourceLinked="0"/>
            <c:showLegendKey val="0"/>
            <c:showVal val="1"/>
            <c:showCatName val="0"/>
            <c:showSerName val="0"/>
            <c:showPercent val="0"/>
            <c:showBubbleSize val="0"/>
            <c:showLeaderLines val="0"/>
          </c:dLbls>
          <c:cat>
            <c:strRef>
              <c:f>'Dashboards-Category Scores'!$G$16:$G$23</c:f>
              <c:strCache>
                <c:ptCount val="8"/>
                <c:pt idx="0">
                  <c:v>Audience Analysis</c:v>
                </c:pt>
                <c:pt idx="1">
                  <c:v>SBCC Strategy</c:v>
                </c:pt>
                <c:pt idx="2">
                  <c:v>Message Development and Dissemination</c:v>
                </c:pt>
                <c:pt idx="3">
                  <c:v>Intervention Design Process</c:v>
                </c:pt>
                <c:pt idx="4">
                  <c:v>Community Mobilization</c:v>
                </c:pt>
                <c:pt idx="5">
                  <c:v>Advocacy</c:v>
                </c:pt>
                <c:pt idx="6">
                  <c:v>Stakeholder Engagement</c:v>
                </c:pt>
                <c:pt idx="7">
                  <c:v>Capacity Strengthening</c:v>
                </c:pt>
              </c:strCache>
            </c:strRef>
          </c:cat>
          <c:val>
            <c:numRef>
              <c:f>'Dashboards-Category Scores'!$H$16:$H$23</c:f>
              <c:numCache>
                <c:formatCode>General</c:formatCode>
                <c:ptCount val="8"/>
                <c:pt idx="0">
                  <c:v>5</c:v>
                </c:pt>
                <c:pt idx="1">
                  <c:v>4</c:v>
                </c:pt>
                <c:pt idx="2">
                  <c:v>5</c:v>
                </c:pt>
                <c:pt idx="3">
                  <c:v>5</c:v>
                </c:pt>
                <c:pt idx="4">
                  <c:v>5</c:v>
                </c:pt>
                <c:pt idx="5">
                  <c:v>5</c:v>
                </c:pt>
                <c:pt idx="6">
                  <c:v>5</c:v>
                </c:pt>
                <c:pt idx="7">
                  <c:v>4</c:v>
                </c:pt>
              </c:numCache>
            </c:numRef>
          </c:val>
        </c:ser>
        <c:dLbls>
          <c:showLegendKey val="0"/>
          <c:showVal val="0"/>
          <c:showCatName val="0"/>
          <c:showSerName val="0"/>
          <c:showPercent val="0"/>
          <c:showBubbleSize val="0"/>
        </c:dLbls>
        <c:gapWidth val="150"/>
        <c:axId val="94032256"/>
        <c:axId val="94033792"/>
      </c:barChart>
      <c:catAx>
        <c:axId val="94032256"/>
        <c:scaling>
          <c:orientation val="minMax"/>
        </c:scaling>
        <c:delete val="0"/>
        <c:axPos val="b"/>
        <c:majorTickMark val="none"/>
        <c:minorTickMark val="none"/>
        <c:tickLblPos val="nextTo"/>
        <c:crossAx val="94033792"/>
        <c:crosses val="autoZero"/>
        <c:auto val="1"/>
        <c:lblAlgn val="ctr"/>
        <c:lblOffset val="100"/>
        <c:noMultiLvlLbl val="0"/>
      </c:catAx>
      <c:valAx>
        <c:axId val="94033792"/>
        <c:scaling>
          <c:orientation val="minMax"/>
          <c:max val="5"/>
        </c:scaling>
        <c:delete val="0"/>
        <c:axPos val="l"/>
        <c:majorGridlines>
          <c:spPr>
            <a:ln>
              <a:noFill/>
            </a:ln>
          </c:spPr>
        </c:majorGridlines>
        <c:numFmt formatCode="General" sourceLinked="1"/>
        <c:majorTickMark val="none"/>
        <c:minorTickMark val="none"/>
        <c:tickLblPos val="nextTo"/>
        <c:crossAx val="94032256"/>
        <c:crosses val="autoZero"/>
        <c:crossBetween val="between"/>
        <c:majorUnit val="1"/>
      </c:valAx>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plotArea>
    <c:plotVisOnly val="1"/>
    <c:dispBlanksAs val="gap"/>
    <c:showDLblsOverMax val="0"/>
  </c:chart>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Advocacy Newking &amp; Alliance Bul</a:t>
            </a:r>
          </a:p>
        </c:rich>
      </c:tx>
      <c:overlay val="0"/>
    </c:title>
    <c:autoTitleDeleted val="0"/>
    <c:plotArea>
      <c:layout>
        <c:manualLayout>
          <c:layoutTarget val="inner"/>
          <c:xMode val="edge"/>
          <c:yMode val="edge"/>
          <c:x val="5.6111111111111098E-2"/>
          <c:y val="0.135377570370012"/>
          <c:w val="0.93277777777777804"/>
          <c:h val="0.46927103067595899"/>
        </c:manualLayout>
      </c:layout>
      <c:barChart>
        <c:barDir val="col"/>
        <c:grouping val="clustered"/>
        <c:varyColors val="1"/>
        <c:ser>
          <c:idx val="0"/>
          <c:order val="0"/>
          <c:spPr>
            <a:ln>
              <a:solidFill>
                <a:schemeClr val="tx1">
                  <a:lumMod val="95000"/>
                  <a:lumOff val="5000"/>
                </a:schemeClr>
              </a:solidFill>
            </a:ln>
          </c:spPr>
          <c:invertIfNegative val="0"/>
          <c:dLbls>
            <c:numFmt formatCode="#,##0.0" sourceLinked="0"/>
            <c:dLblPos val="outEnd"/>
            <c:showLegendKey val="0"/>
            <c:showVal val="1"/>
            <c:showCatName val="0"/>
            <c:showSerName val="0"/>
            <c:showPercent val="0"/>
            <c:showBubbleSize val="0"/>
            <c:showLeaderLines val="0"/>
          </c:dLbls>
          <c:cat>
            <c:strRef>
              <c:f>'Charts Data'!$A$112:$A$113</c:f>
              <c:strCache>
                <c:ptCount val="2"/>
                <c:pt idx="0">
                  <c:v>Advocacy Planning and Implementation</c:v>
                </c:pt>
                <c:pt idx="1">
                  <c:v>Networking and Alliance Building</c:v>
                </c:pt>
              </c:strCache>
            </c:strRef>
          </c:cat>
          <c:val>
            <c:numRef>
              <c:f>'Charts Data'!$B$112:$B$113</c:f>
              <c:numCache>
                <c:formatCode>General</c:formatCode>
                <c:ptCount val="2"/>
                <c:pt idx="0">
                  <c:v>0</c:v>
                </c:pt>
                <c:pt idx="1">
                  <c:v>0</c:v>
                </c:pt>
              </c:numCache>
            </c:numRef>
          </c:val>
        </c:ser>
        <c:dLbls>
          <c:showLegendKey val="0"/>
          <c:showVal val="1"/>
          <c:showCatName val="0"/>
          <c:showSerName val="0"/>
          <c:showPercent val="0"/>
          <c:showBubbleSize val="0"/>
        </c:dLbls>
        <c:gapWidth val="202"/>
        <c:axId val="95475200"/>
        <c:axId val="96612736"/>
      </c:barChart>
      <c:catAx>
        <c:axId val="95475200"/>
        <c:scaling>
          <c:orientation val="minMax"/>
        </c:scaling>
        <c:delete val="0"/>
        <c:axPos val="b"/>
        <c:majorTickMark val="out"/>
        <c:minorTickMark val="none"/>
        <c:tickLblPos val="nextTo"/>
        <c:txPr>
          <a:bodyPr rot="-5400000" vert="horz"/>
          <a:lstStyle/>
          <a:p>
            <a:pPr>
              <a:defRPr/>
            </a:pPr>
            <a:endParaRPr lang="en-US"/>
          </a:p>
        </c:txPr>
        <c:crossAx val="96612736"/>
        <c:crosses val="autoZero"/>
        <c:auto val="1"/>
        <c:lblAlgn val="ctr"/>
        <c:lblOffset val="100"/>
        <c:noMultiLvlLbl val="0"/>
      </c:catAx>
      <c:valAx>
        <c:axId val="96612736"/>
        <c:scaling>
          <c:orientation val="minMax"/>
        </c:scaling>
        <c:delete val="0"/>
        <c:axPos val="l"/>
        <c:numFmt formatCode="General" sourceLinked="1"/>
        <c:majorTickMark val="out"/>
        <c:minorTickMark val="none"/>
        <c:tickLblPos val="nextTo"/>
        <c:crossAx val="95475200"/>
        <c:crosses val="autoZero"/>
        <c:crossBetween val="between"/>
        <c:minorUnit val="1"/>
      </c:valAx>
      <c:spPr>
        <a:noFill/>
      </c:spPr>
    </c:plotArea>
    <c:plotVisOnly val="1"/>
    <c:dispBlanksAs val="gap"/>
    <c:showDLblsOverMax val="0"/>
  </c:chart>
  <c:spPr>
    <a:gradFill flip="none" rotWithShape="1">
      <a:gsLst>
        <a:gs pos="0">
          <a:schemeClr val="accent6">
            <a:lumMod val="20000"/>
            <a:lumOff val="80000"/>
          </a:schemeClr>
        </a:gs>
        <a:gs pos="88000">
          <a:schemeClr val="accent1">
            <a:tint val="44500"/>
            <a:satMod val="160000"/>
          </a:schemeClr>
        </a:gs>
        <a:gs pos="100000">
          <a:schemeClr val="accent1">
            <a:tint val="23500"/>
            <a:satMod val="160000"/>
          </a:schemeClr>
        </a:gs>
      </a:gsLst>
      <a:lin ang="1200000" scaled="0"/>
      <a:tileRect/>
    </a:gradFill>
    <a:ln>
      <a:noFill/>
    </a:ln>
  </c:spPr>
  <c:txPr>
    <a:bodyPr/>
    <a:lstStyle/>
    <a:p>
      <a:pPr>
        <a:defRPr sz="1100">
          <a:latin typeface="Aparajita" pitchFamily="34" charset="0"/>
          <a:cs typeface="Aparajita"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Overall Category Score</a:t>
            </a:r>
          </a:p>
        </c:rich>
      </c:tx>
      <c:layout/>
      <c:overlay val="0"/>
    </c:title>
    <c:autoTitleDeleted val="0"/>
    <c:view3D>
      <c:rotX val="0"/>
      <c:rotY val="20"/>
      <c:rAngAx val="0"/>
      <c:perspective val="0"/>
    </c:view3D>
    <c:floor>
      <c:thickness val="0"/>
    </c:floor>
    <c:sideWall>
      <c:thickness val="0"/>
      <c:spPr>
        <a:noFill/>
        <a:scene3d>
          <a:camera prst="orthographicFront"/>
          <a:lightRig rig="threePt" dir="t"/>
        </a:scene3d>
        <a:sp3d/>
      </c:spPr>
    </c:sideWall>
    <c:backWall>
      <c:thickness val="0"/>
      <c:spPr>
        <a:noFill/>
      </c:spPr>
    </c:backWall>
    <c:plotArea>
      <c:layout>
        <c:manualLayout>
          <c:layoutTarget val="inner"/>
          <c:xMode val="edge"/>
          <c:yMode val="edge"/>
          <c:x val="5.6111111111111098E-2"/>
          <c:y val="0.135377570370012"/>
          <c:w val="0.93277777777777804"/>
          <c:h val="0.46927103067595899"/>
        </c:manualLayout>
      </c:layout>
      <c:bar3DChart>
        <c:barDir val="col"/>
        <c:grouping val="clustered"/>
        <c:varyColors val="1"/>
        <c:ser>
          <c:idx val="0"/>
          <c:order val="0"/>
          <c:tx>
            <c:strRef>
              <c:f>'Dashboards-Overall Scores'!$B$1</c:f>
              <c:strCache>
                <c:ptCount val="1"/>
                <c:pt idx="0">
                  <c:v>Overall Category Score</c:v>
                </c:pt>
              </c:strCache>
            </c:strRef>
          </c:tx>
          <c:spPr>
            <a:ln>
              <a:solidFill>
                <a:schemeClr val="tx1">
                  <a:lumMod val="95000"/>
                  <a:lumOff val="5000"/>
                </a:schemeClr>
              </a:solidFill>
            </a:ln>
          </c:spPr>
          <c:invertIfNegative val="0"/>
          <c:cat>
            <c:strRef>
              <c:f>'Dashboards-Overall Scores'!$A$2:$A$13</c:f>
              <c:strCache>
                <c:ptCount val="12"/>
                <c:pt idx="0">
                  <c:v>Governance and Leadership</c:v>
                </c:pt>
                <c:pt idx="1">
                  <c:v>Finance Ops and Admn</c:v>
                </c:pt>
                <c:pt idx="2">
                  <c:v>Human Resource Management</c:v>
                </c:pt>
                <c:pt idx="3">
                  <c:v>Resource Mobilisation</c:v>
                </c:pt>
                <c:pt idx="4">
                  <c:v>M&amp;E and Knowledge Management</c:v>
                </c:pt>
                <c:pt idx="5">
                  <c:v>Program Management</c:v>
                </c:pt>
                <c:pt idx="6">
                  <c:v>Communications</c:v>
                </c:pt>
                <c:pt idx="7">
                  <c:v>Grants and Sub-Grants</c:v>
                </c:pt>
                <c:pt idx="8">
                  <c:v>Service Delivery and Qual Assurance</c:v>
                </c:pt>
                <c:pt idx="9">
                  <c:v>Coordination and Collaboration</c:v>
                </c:pt>
                <c:pt idx="10">
                  <c:v>Social and Behavior Change Communication</c:v>
                </c:pt>
                <c:pt idx="11">
                  <c:v>Advocacy Netwkg and Alliance Bldg</c:v>
                </c:pt>
              </c:strCache>
            </c:strRef>
          </c:cat>
          <c:val>
            <c:numRef>
              <c:f>'Dashboards-Overall Scores'!$B$2:$B$13</c:f>
              <c:numCache>
                <c:formatCode>0.0</c:formatCode>
                <c:ptCount val="12"/>
                <c:pt idx="0">
                  <c:v>1</c:v>
                </c:pt>
                <c:pt idx="1">
                  <c:v>4</c:v>
                </c:pt>
                <c:pt idx="2">
                  <c:v>3</c:v>
                </c:pt>
                <c:pt idx="3">
                  <c:v>2</c:v>
                </c:pt>
                <c:pt idx="4">
                  <c:v>1</c:v>
                </c:pt>
                <c:pt idx="5">
                  <c:v>3</c:v>
                </c:pt>
                <c:pt idx="6">
                  <c:v>2</c:v>
                </c:pt>
                <c:pt idx="7">
                  <c:v>0</c:v>
                </c:pt>
                <c:pt idx="8">
                  <c:v>0</c:v>
                </c:pt>
                <c:pt idx="9">
                  <c:v>0</c:v>
                </c:pt>
                <c:pt idx="10">
                  <c:v>4</c:v>
                </c:pt>
                <c:pt idx="11">
                  <c:v>0</c:v>
                </c:pt>
              </c:numCache>
            </c:numRef>
          </c:val>
        </c:ser>
        <c:dLbls>
          <c:showLegendKey val="0"/>
          <c:showVal val="1"/>
          <c:showCatName val="0"/>
          <c:showSerName val="0"/>
          <c:showPercent val="0"/>
          <c:showBubbleSize val="0"/>
        </c:dLbls>
        <c:gapWidth val="122"/>
        <c:shape val="box"/>
        <c:axId val="96094464"/>
        <c:axId val="96096256"/>
        <c:axId val="0"/>
      </c:bar3DChart>
      <c:catAx>
        <c:axId val="96094464"/>
        <c:scaling>
          <c:orientation val="minMax"/>
        </c:scaling>
        <c:delete val="0"/>
        <c:axPos val="b"/>
        <c:majorTickMark val="out"/>
        <c:minorTickMark val="none"/>
        <c:tickLblPos val="nextTo"/>
        <c:txPr>
          <a:bodyPr rot="-5400000" vert="horz"/>
          <a:lstStyle/>
          <a:p>
            <a:pPr>
              <a:defRPr/>
            </a:pPr>
            <a:endParaRPr lang="en-US"/>
          </a:p>
        </c:txPr>
        <c:crossAx val="96096256"/>
        <c:crosses val="autoZero"/>
        <c:auto val="1"/>
        <c:lblAlgn val="ctr"/>
        <c:lblOffset val="100"/>
        <c:noMultiLvlLbl val="0"/>
      </c:catAx>
      <c:valAx>
        <c:axId val="96096256"/>
        <c:scaling>
          <c:orientation val="minMax"/>
          <c:max val="5"/>
        </c:scaling>
        <c:delete val="0"/>
        <c:axPos val="l"/>
        <c:numFmt formatCode="0.0" sourceLinked="1"/>
        <c:majorTickMark val="out"/>
        <c:minorTickMark val="none"/>
        <c:tickLblPos val="nextTo"/>
        <c:crossAx val="96094464"/>
        <c:crosses val="autoZero"/>
        <c:crossBetween val="between"/>
        <c:minorUnit val="1"/>
      </c:valAx>
    </c:plotArea>
    <c:plotVisOnly val="1"/>
    <c:dispBlanksAs val="gap"/>
    <c:showDLblsOverMax val="0"/>
  </c:chart>
  <c:spPr>
    <a:gradFill flip="none" rotWithShape="1">
      <a:gsLst>
        <a:gs pos="0">
          <a:srgbClr val="8488C4"/>
        </a:gs>
        <a:gs pos="53000">
          <a:srgbClr val="D4DEFF"/>
        </a:gs>
        <a:gs pos="83000">
          <a:srgbClr val="D4DEFF"/>
        </a:gs>
        <a:gs pos="100000">
          <a:srgbClr val="96AB94"/>
        </a:gs>
      </a:gsLst>
      <a:lin ang="1200000" scaled="0"/>
      <a:tileRect/>
    </a:gradFill>
    <a:ln>
      <a:noFill/>
    </a:ln>
  </c:spPr>
  <c:txPr>
    <a:bodyPr/>
    <a:lstStyle/>
    <a:p>
      <a:pPr>
        <a:defRPr sz="1100">
          <a:latin typeface="Aparajita" pitchFamily="34" charset="0"/>
          <a:cs typeface="Aparajita"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Overall Organisational Capacity Score</a:t>
            </a:r>
          </a:p>
        </c:rich>
      </c:tx>
      <c:layout/>
      <c:overlay val="0"/>
    </c:title>
    <c:autoTitleDeleted val="0"/>
    <c:view3D>
      <c:rotX val="15"/>
      <c:rotY val="20"/>
      <c:rAngAx val="0"/>
      <c:perspective val="30"/>
    </c:view3D>
    <c:floor>
      <c:thickness val="0"/>
    </c:floor>
    <c:sideWall>
      <c:thickness val="0"/>
      <c:spPr>
        <a:noFill/>
      </c:spPr>
    </c:sideWall>
    <c:backWall>
      <c:thickness val="0"/>
      <c:spPr>
        <a:noFill/>
      </c:spPr>
    </c:backWall>
    <c:plotArea>
      <c:layout>
        <c:manualLayout>
          <c:layoutTarget val="inner"/>
          <c:xMode val="edge"/>
          <c:yMode val="edge"/>
          <c:x val="5.6111111111111098E-2"/>
          <c:y val="0.135377570370012"/>
          <c:w val="0.93277777777777804"/>
          <c:h val="0.57953589665208205"/>
        </c:manualLayout>
      </c:layout>
      <c:bar3DChart>
        <c:barDir val="col"/>
        <c:grouping val="standard"/>
        <c:varyColors val="1"/>
        <c:ser>
          <c:idx val="0"/>
          <c:order val="0"/>
          <c:tx>
            <c:strRef>
              <c:f>'Dashboards-Overall Scores'!$A$14</c:f>
              <c:strCache>
                <c:ptCount val="1"/>
                <c:pt idx="0">
                  <c:v>Overall Organisational Capacity Score</c:v>
                </c:pt>
              </c:strCache>
            </c:strRef>
          </c:tx>
          <c:spPr>
            <a:solidFill>
              <a:srgbClr val="00B050"/>
            </a:solidFill>
            <a:ln>
              <a:solidFill>
                <a:schemeClr val="tx1">
                  <a:lumMod val="95000"/>
                  <a:lumOff val="5000"/>
                </a:schemeClr>
              </a:solidFill>
            </a:ln>
          </c:spPr>
          <c:invertIfNegative val="0"/>
          <c:dLbls>
            <c:dLbl>
              <c:idx val="0"/>
              <c:layout>
                <c:manualLayout>
                  <c:x val="3.07592670769033E-2"/>
                  <c:y val="-3.4886382712469702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'Dashboards-Overall Scores'!$B$1</c:f>
              <c:strCache>
                <c:ptCount val="1"/>
                <c:pt idx="0">
                  <c:v>Overall Category Score</c:v>
                </c:pt>
              </c:strCache>
            </c:strRef>
          </c:cat>
          <c:val>
            <c:numRef>
              <c:f>'Dashboards-Overall Scores'!$B$14</c:f>
              <c:numCache>
                <c:formatCode>0.0</c:formatCode>
                <c:ptCount val="1"/>
                <c:pt idx="0">
                  <c:v>2.5</c:v>
                </c:pt>
              </c:numCache>
            </c:numRef>
          </c:val>
        </c:ser>
        <c:dLbls>
          <c:showLegendKey val="0"/>
          <c:showVal val="1"/>
          <c:showCatName val="0"/>
          <c:showSerName val="0"/>
          <c:showPercent val="0"/>
          <c:showBubbleSize val="0"/>
        </c:dLbls>
        <c:gapWidth val="202"/>
        <c:shape val="cylinder"/>
        <c:axId val="96123904"/>
        <c:axId val="96126848"/>
        <c:axId val="94000000"/>
      </c:bar3DChart>
      <c:catAx>
        <c:axId val="96123904"/>
        <c:scaling>
          <c:orientation val="minMax"/>
        </c:scaling>
        <c:delete val="1"/>
        <c:axPos val="b"/>
        <c:majorTickMark val="out"/>
        <c:minorTickMark val="none"/>
        <c:tickLblPos val="none"/>
        <c:crossAx val="96126848"/>
        <c:crosses val="autoZero"/>
        <c:auto val="1"/>
        <c:lblAlgn val="ctr"/>
        <c:lblOffset val="100"/>
        <c:noMultiLvlLbl val="0"/>
      </c:catAx>
      <c:valAx>
        <c:axId val="96126848"/>
        <c:scaling>
          <c:orientation val="minMax"/>
          <c:max val="5"/>
        </c:scaling>
        <c:delete val="0"/>
        <c:axPos val="l"/>
        <c:numFmt formatCode="0.0" sourceLinked="1"/>
        <c:majorTickMark val="out"/>
        <c:minorTickMark val="none"/>
        <c:tickLblPos val="nextTo"/>
        <c:crossAx val="96123904"/>
        <c:crosses val="autoZero"/>
        <c:crossBetween val="between"/>
        <c:minorUnit val="1"/>
      </c:valAx>
      <c:serAx>
        <c:axId val="94000000"/>
        <c:scaling>
          <c:orientation val="minMax"/>
        </c:scaling>
        <c:delete val="1"/>
        <c:axPos val="b"/>
        <c:majorTickMark val="out"/>
        <c:minorTickMark val="none"/>
        <c:tickLblPos val="none"/>
        <c:crossAx val="96126848"/>
        <c:crosses val="autoZero"/>
      </c:serAx>
    </c:plotArea>
    <c:plotVisOnly val="1"/>
    <c:dispBlanksAs val="gap"/>
    <c:showDLblsOverMax val="0"/>
  </c:chart>
  <c:spPr>
    <a:gradFill flip="none" rotWithShape="1">
      <a:gsLst>
        <a:gs pos="0">
          <a:srgbClr val="8488C4"/>
        </a:gs>
        <a:gs pos="53000">
          <a:srgbClr val="D4DEFF"/>
        </a:gs>
        <a:gs pos="83000">
          <a:srgbClr val="D4DEFF"/>
        </a:gs>
        <a:gs pos="100000">
          <a:srgbClr val="96AB94"/>
        </a:gs>
      </a:gsLst>
      <a:lin ang="1200000" scaled="0"/>
      <a:tileRect/>
    </a:gradFill>
    <a:ln>
      <a:noFill/>
    </a:ln>
  </c:spPr>
  <c:txPr>
    <a:bodyPr/>
    <a:lstStyle/>
    <a:p>
      <a:pPr>
        <a:defRPr sz="1100">
          <a:latin typeface="Aparajita" pitchFamily="34" charset="0"/>
          <a:cs typeface="Aparajita"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Sustainability Factors Score</a:t>
            </a:r>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ln>
              <a:solidFill>
                <a:schemeClr val="tx1"/>
              </a:solidFill>
            </a:ln>
          </c:spPr>
          <c:invertIfNegative val="0"/>
          <c:dPt>
            <c:idx val="0"/>
            <c:invertIfNegative val="0"/>
            <c:bubble3D val="0"/>
            <c:spPr>
              <a:solidFill>
                <a:schemeClr val="accent1"/>
              </a:solidFill>
              <a:ln w="6350">
                <a:solidFill>
                  <a:schemeClr val="tx1"/>
                </a:solidFill>
              </a:ln>
            </c:spPr>
          </c:dPt>
          <c:dPt>
            <c:idx val="1"/>
            <c:invertIfNegative val="0"/>
            <c:bubble3D val="0"/>
            <c:spPr>
              <a:solidFill>
                <a:schemeClr val="accent2"/>
              </a:solidFill>
              <a:ln>
                <a:solidFill>
                  <a:schemeClr val="tx1"/>
                </a:solidFill>
              </a:ln>
            </c:spPr>
          </c:dPt>
          <c:dPt>
            <c:idx val="2"/>
            <c:invertIfNegative val="0"/>
            <c:bubble3D val="0"/>
            <c:spPr>
              <a:solidFill>
                <a:schemeClr val="accent3"/>
              </a:solidFill>
              <a:ln>
                <a:solidFill>
                  <a:schemeClr val="tx1"/>
                </a:solidFill>
              </a:ln>
            </c:spPr>
          </c:dPt>
          <c:dLbls>
            <c:dLbl>
              <c:idx val="0"/>
              <c:layout>
                <c:manualLayout>
                  <c:x val="8.0160320641282558E-3"/>
                  <c:y val="-1.561737192832733E-2"/>
                </c:manualLayout>
              </c:layout>
              <c:showLegendKey val="0"/>
              <c:showVal val="1"/>
              <c:showCatName val="0"/>
              <c:showSerName val="0"/>
              <c:showPercent val="0"/>
              <c:showBubbleSize val="0"/>
            </c:dLbl>
            <c:dLbl>
              <c:idx val="1"/>
              <c:layout>
                <c:manualLayout>
                  <c:x val="8.0160320641282558E-3"/>
                  <c:y val="-1.9521714910409164E-2"/>
                </c:manualLayout>
              </c:layout>
              <c:showLegendKey val="0"/>
              <c:showVal val="1"/>
              <c:showCatName val="0"/>
              <c:showSerName val="0"/>
              <c:showPercent val="0"/>
              <c:showBubbleSize val="0"/>
            </c:dLbl>
            <c:dLbl>
              <c:idx val="2"/>
              <c:layout>
                <c:manualLayout>
                  <c:x val="0"/>
                  <c:y val="-1.561737192832733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'Dashboards-Overall Scores'!$B$23:$D$23</c:f>
              <c:strCache>
                <c:ptCount val="3"/>
                <c:pt idx="0">
                  <c:v>Institutional Sustainability </c:v>
                </c:pt>
                <c:pt idx="1">
                  <c:v>Financial Sustainability </c:v>
                </c:pt>
                <c:pt idx="2">
                  <c:v>Programmatic Sustainability </c:v>
                </c:pt>
              </c:strCache>
            </c:strRef>
          </c:cat>
          <c:val>
            <c:numRef>
              <c:f>'Dashboards-Overall Scores'!$B$24:$D$24</c:f>
              <c:numCache>
                <c:formatCode>0.0</c:formatCode>
                <c:ptCount val="3"/>
                <c:pt idx="0">
                  <c:v>2</c:v>
                </c:pt>
                <c:pt idx="1">
                  <c:v>4</c:v>
                </c:pt>
                <c:pt idx="2">
                  <c:v>3</c:v>
                </c:pt>
              </c:numCache>
            </c:numRef>
          </c:val>
        </c:ser>
        <c:dLbls>
          <c:showLegendKey val="0"/>
          <c:showVal val="0"/>
          <c:showCatName val="0"/>
          <c:showSerName val="0"/>
          <c:showPercent val="0"/>
          <c:showBubbleSize val="0"/>
        </c:dLbls>
        <c:gapWidth val="150"/>
        <c:shape val="box"/>
        <c:axId val="96051968"/>
        <c:axId val="96053504"/>
        <c:axId val="0"/>
      </c:bar3DChart>
      <c:catAx>
        <c:axId val="96051968"/>
        <c:scaling>
          <c:orientation val="minMax"/>
        </c:scaling>
        <c:delete val="0"/>
        <c:axPos val="b"/>
        <c:majorTickMark val="out"/>
        <c:minorTickMark val="none"/>
        <c:tickLblPos val="nextTo"/>
        <c:crossAx val="96053504"/>
        <c:crosses val="autoZero"/>
        <c:auto val="1"/>
        <c:lblAlgn val="ctr"/>
        <c:lblOffset val="100"/>
        <c:noMultiLvlLbl val="0"/>
      </c:catAx>
      <c:valAx>
        <c:axId val="96053504"/>
        <c:scaling>
          <c:orientation val="minMax"/>
          <c:max val="5"/>
        </c:scaling>
        <c:delete val="0"/>
        <c:axPos val="l"/>
        <c:majorGridlines>
          <c:spPr>
            <a:ln>
              <a:noFill/>
            </a:ln>
          </c:spPr>
        </c:majorGridlines>
        <c:numFmt formatCode="0.0" sourceLinked="1"/>
        <c:majorTickMark val="out"/>
        <c:minorTickMark val="none"/>
        <c:tickLblPos val="nextTo"/>
        <c:crossAx val="96051968"/>
        <c:crosses val="autoZero"/>
        <c:crossBetween val="between"/>
        <c:majorUnit val="1"/>
      </c:valAx>
      <c:spPr>
        <a:noFill/>
      </c:spPr>
    </c:plotArea>
    <c:legend>
      <c:legendPos val="r"/>
      <c:layout/>
      <c:overlay val="0"/>
    </c:legend>
    <c:plotVisOnly val="1"/>
    <c:dispBlanksAs val="gap"/>
    <c:showDLblsOverMax val="0"/>
  </c:chart>
  <c:spPr>
    <a:gradFill>
      <a:gsLst>
        <a:gs pos="0">
          <a:srgbClr val="8488C4"/>
        </a:gs>
        <a:gs pos="53000">
          <a:srgbClr val="D4DEFF"/>
        </a:gs>
        <a:gs pos="83000">
          <a:srgbClr val="D4DEFF"/>
        </a:gs>
        <a:gs pos="100000">
          <a:srgbClr val="96AB94"/>
        </a:gs>
      </a:gsLst>
      <a:lin ang="1200000" scaled="0"/>
    </a:gradFill>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Category</a:t>
            </a:r>
            <a:r>
              <a:rPr lang="en-US" baseline="0"/>
              <a:t> Scores</a:t>
            </a:r>
            <a:endParaRPr lang="en-US"/>
          </a:p>
        </c:rich>
      </c:tx>
      <c:overlay val="0"/>
    </c:title>
    <c:autoTitleDeleted val="0"/>
    <c:plotArea>
      <c:layout/>
      <c:barChart>
        <c:barDir val="col"/>
        <c:grouping val="clustered"/>
        <c:varyColors val="1"/>
        <c:ser>
          <c:idx val="0"/>
          <c:order val="0"/>
          <c:invertIfNegative val="0"/>
          <c:dLbls>
            <c:numFmt formatCode="#,##0.0" sourceLinked="0"/>
            <c:showLegendKey val="0"/>
            <c:showVal val="1"/>
            <c:showCatName val="0"/>
            <c:showSerName val="0"/>
            <c:showPercent val="0"/>
            <c:showBubbleSize val="0"/>
            <c:showLeaderLines val="0"/>
          </c:dLbls>
          <c:cat>
            <c:multiLvlStrRef>
              <c:f>'Dashboards-Category Scores'!$A$2:$B$62</c:f>
              <c:multiLvlStrCache>
                <c:ptCount val="61"/>
                <c:lvl>
                  <c:pt idx="0">
                    <c:v>Governing Body Formation</c:v>
                  </c:pt>
                  <c:pt idx="1">
                    <c:v>Governing Body Function</c:v>
                  </c:pt>
                  <c:pt idx="2">
                    <c:v>Strategic Leadership</c:v>
                  </c:pt>
                  <c:pt idx="3">
                    <c:v>Succession Planning</c:v>
                  </c:pt>
                  <c:pt idx="4">
                    <c:v>Financial Policies and Procedures</c:v>
                  </c:pt>
                  <c:pt idx="5">
                    <c:v>Financial Management System</c:v>
                  </c:pt>
                  <c:pt idx="6">
                    <c:v>Budget Management</c:v>
                  </c:pt>
                  <c:pt idx="7">
                    <c:v>Accounting and Record-keeping</c:v>
                  </c:pt>
                  <c:pt idx="8">
                    <c:v>Financial Reporting</c:v>
                  </c:pt>
                  <c:pt idx="9">
                    <c:v>Internal Control Systems</c:v>
                  </c:pt>
                  <c:pt idx="10">
                    <c:v>Payroll</c:v>
                  </c:pt>
                  <c:pt idx="11">
                    <c:v>Purchasing and Procurement</c:v>
                  </c:pt>
                  <c:pt idx="12">
                    <c:v>Cash and Bank Management</c:v>
                  </c:pt>
                  <c:pt idx="13">
                    <c:v>Inventory and Asset Management</c:v>
                  </c:pt>
                  <c:pt idx="14">
                    <c:v>Annual External Audit</c:v>
                  </c:pt>
                  <c:pt idx="15">
                    <c:v>Operations and Administration</c:v>
                  </c:pt>
                  <c:pt idx="16">
                    <c:v>Finance Staffing and Competency</c:v>
                  </c:pt>
                  <c:pt idx="17">
                    <c:v>Human Resources Policy and Procedures Manual</c:v>
                  </c:pt>
                  <c:pt idx="18">
                    <c:v>Organizational Structure and Job Descriptions</c:v>
                  </c:pt>
                  <c:pt idx="19">
                    <c:v>Staff Recruitment and Retention</c:v>
                  </c:pt>
                  <c:pt idx="20">
                    <c:v>Staff Training and Development</c:v>
                  </c:pt>
                  <c:pt idx="21">
                    <c:v>Performance Management</c:v>
                  </c:pt>
                  <c:pt idx="22">
                    <c:v>Compensation Management</c:v>
                  </c:pt>
                  <c:pt idx="23">
                    <c:v>Human Resources Data Management System</c:v>
                  </c:pt>
                  <c:pt idx="24">
                    <c:v>Resource Mobilization Planning and Implementation</c:v>
                  </c:pt>
                  <c:pt idx="25">
                    <c:v>Resource Diversification</c:v>
                  </c:pt>
                  <c:pt idx="26">
                    <c:v>Resource Monitoring</c:v>
                  </c:pt>
                  <c:pt idx="27">
                    <c:v>M&amp;E Planning</c:v>
                  </c:pt>
                  <c:pt idx="28">
                    <c:v>Data Management</c:v>
                  </c:pt>
                  <c:pt idx="29">
                    <c:v>Data Quality</c:v>
                  </c:pt>
                  <c:pt idx="30">
                    <c:v>Data Analysis and Use</c:v>
                  </c:pt>
                  <c:pt idx="31">
                    <c:v>Periodic Evaluations</c:v>
                  </c:pt>
                  <c:pt idx="32">
                    <c:v>Knowledge Management</c:v>
                  </c:pt>
                  <c:pt idx="33">
                    <c:v>Program Design</c:v>
                  </c:pt>
                  <c:pt idx="34">
                    <c:v>Program Planning and Monitoring</c:v>
                  </c:pt>
                  <c:pt idx="35">
                    <c:v>Program Risk Plan</c:v>
                  </c:pt>
                  <c:pt idx="36">
                    <c:v>Program Sustainability</c:v>
                  </c:pt>
                  <c:pt idx="37">
                    <c:v>Communication Strategy and Plan</c:v>
                  </c:pt>
                  <c:pt idx="38">
                    <c:v>Branding and Marketing Plan</c:v>
                  </c:pt>
                  <c:pt idx="39">
                    <c:v>Communications Capacity</c:v>
                  </c:pt>
                  <c:pt idx="40">
                    <c:v>Internal and External Communications</c:v>
                  </c:pt>
                  <c:pt idx="41">
                    <c:v>Grants Management Policies and Procedures</c:v>
                  </c:pt>
                  <c:pt idx="42">
                    <c:v>Grants Management System</c:v>
                  </c:pt>
                  <c:pt idx="43">
                    <c:v>Capacity Development of Sub-Grantees</c:v>
                  </c:pt>
                  <c:pt idx="44">
                    <c:v>Information and Education about Service Delivery</c:v>
                  </c:pt>
                  <c:pt idx="45">
                    <c:v>Service Delivery Targets</c:v>
                  </c:pt>
                  <c:pt idx="46">
                    <c:v>Service Improvement and Learning</c:v>
                  </c:pt>
                  <c:pt idx="47">
                    <c:v>Service Delivery Standards</c:v>
                  </c:pt>
                  <c:pt idx="48">
                    <c:v>Coordination Platforms</c:v>
                  </c:pt>
                  <c:pt idx="49">
                    <c:v>Coordination Roles</c:v>
                  </c:pt>
                  <c:pt idx="50">
                    <c:v>Strategic Engagement and Support to Stakeholders</c:v>
                  </c:pt>
                  <c:pt idx="51">
                    <c:v>Audience Analysis</c:v>
                  </c:pt>
                  <c:pt idx="52">
                    <c:v>Communication Strategy</c:v>
                  </c:pt>
                  <c:pt idx="53">
                    <c:v>Message Development and Dissemination</c:v>
                  </c:pt>
                  <c:pt idx="54">
                    <c:v>Intervention Design Process</c:v>
                  </c:pt>
                  <c:pt idx="55">
                    <c:v>Community Mobilization</c:v>
                  </c:pt>
                  <c:pt idx="56">
                    <c:v>Advocacy</c:v>
                  </c:pt>
                  <c:pt idx="57">
                    <c:v>Stakeholder Engagement</c:v>
                  </c:pt>
                  <c:pt idx="58">
                    <c:v>Capacity Strengthening</c:v>
                  </c:pt>
                  <c:pt idx="59">
                    <c:v>Advocacy Planning and Implementation</c:v>
                  </c:pt>
                  <c:pt idx="60">
                    <c:v>Networking and Alliance Building</c:v>
                  </c:pt>
                </c:lvl>
                <c:lvl>
                  <c:pt idx="0">
                    <c:v>Governance and Leadership</c:v>
                  </c:pt>
                  <c:pt idx="4">
                    <c:v>Finance Ops and Admn</c:v>
                  </c:pt>
                  <c:pt idx="17">
                    <c:v>Human Resource Management</c:v>
                  </c:pt>
                  <c:pt idx="24">
                    <c:v>Resource Mobilisation</c:v>
                  </c:pt>
                  <c:pt idx="27">
                    <c:v>M&amp;E and Knowledge Management</c:v>
                  </c:pt>
                  <c:pt idx="33">
                    <c:v>Program Management</c:v>
                  </c:pt>
                  <c:pt idx="37">
                    <c:v>Communications</c:v>
                  </c:pt>
                  <c:pt idx="41">
                    <c:v>Grants and Sub-Grants</c:v>
                  </c:pt>
                  <c:pt idx="44">
                    <c:v>Service Delivery and 
Qual Assurance</c:v>
                  </c:pt>
                  <c:pt idx="48">
                    <c:v>Coordination and Collaboration</c:v>
                  </c:pt>
                  <c:pt idx="51">
                    <c:v>Social and Behavior Change Communication</c:v>
                  </c:pt>
                  <c:pt idx="59">
                    <c:v>Advocacy Netwkg and Alliance Bldg</c:v>
                  </c:pt>
                </c:lvl>
              </c:multiLvlStrCache>
            </c:multiLvlStrRef>
          </c:cat>
          <c:val>
            <c:numRef>
              <c:f>'Dashboards-Category Scores'!$C$2:$C$62</c:f>
              <c:numCache>
                <c:formatCode>General</c:formatCode>
                <c:ptCount val="61"/>
                <c:pt idx="0">
                  <c:v>2</c:v>
                </c:pt>
                <c:pt idx="1">
                  <c:v>2</c:v>
                </c:pt>
                <c:pt idx="2">
                  <c:v>2</c:v>
                </c:pt>
                <c:pt idx="3">
                  <c:v>1</c:v>
                </c:pt>
                <c:pt idx="4">
                  <c:v>4</c:v>
                </c:pt>
                <c:pt idx="5">
                  <c:v>5</c:v>
                </c:pt>
                <c:pt idx="6">
                  <c:v>5</c:v>
                </c:pt>
                <c:pt idx="7">
                  <c:v>5</c:v>
                </c:pt>
                <c:pt idx="8">
                  <c:v>5</c:v>
                </c:pt>
                <c:pt idx="9">
                  <c:v>5</c:v>
                </c:pt>
                <c:pt idx="10">
                  <c:v>5</c:v>
                </c:pt>
                <c:pt idx="11">
                  <c:v>5</c:v>
                </c:pt>
                <c:pt idx="12">
                  <c:v>5</c:v>
                </c:pt>
                <c:pt idx="13">
                  <c:v>5</c:v>
                </c:pt>
                <c:pt idx="14">
                  <c:v>5</c:v>
                </c:pt>
                <c:pt idx="15">
                  <c:v>5</c:v>
                </c:pt>
                <c:pt idx="16">
                  <c:v>5</c:v>
                </c:pt>
                <c:pt idx="17">
                  <c:v>4</c:v>
                </c:pt>
                <c:pt idx="18">
                  <c:v>4</c:v>
                </c:pt>
                <c:pt idx="19">
                  <c:v>4</c:v>
                </c:pt>
                <c:pt idx="20">
                  <c:v>1</c:v>
                </c:pt>
                <c:pt idx="21">
                  <c:v>4</c:v>
                </c:pt>
                <c:pt idx="22">
                  <c:v>4</c:v>
                </c:pt>
                <c:pt idx="23">
                  <c:v>1</c:v>
                </c:pt>
                <c:pt idx="24">
                  <c:v>2</c:v>
                </c:pt>
                <c:pt idx="25">
                  <c:v>2</c:v>
                </c:pt>
                <c:pt idx="26">
                  <c:v>3</c:v>
                </c:pt>
                <c:pt idx="27">
                  <c:v>1</c:v>
                </c:pt>
                <c:pt idx="28">
                  <c:v>1</c:v>
                </c:pt>
                <c:pt idx="29">
                  <c:v>1</c:v>
                </c:pt>
                <c:pt idx="30">
                  <c:v>2</c:v>
                </c:pt>
                <c:pt idx="31">
                  <c:v>1</c:v>
                </c:pt>
                <c:pt idx="32">
                  <c:v>4</c:v>
                </c:pt>
                <c:pt idx="33">
                  <c:v>5</c:v>
                </c:pt>
                <c:pt idx="34">
                  <c:v>5</c:v>
                </c:pt>
                <c:pt idx="35">
                  <c:v>1</c:v>
                </c:pt>
                <c:pt idx="36">
                  <c:v>2</c:v>
                </c:pt>
                <c:pt idx="37">
                  <c:v>2</c:v>
                </c:pt>
                <c:pt idx="38">
                  <c:v>2</c:v>
                </c:pt>
                <c:pt idx="39">
                  <c:v>3</c:v>
                </c:pt>
                <c:pt idx="40">
                  <c:v>4</c:v>
                </c:pt>
                <c:pt idx="41">
                  <c:v>0</c:v>
                </c:pt>
                <c:pt idx="42">
                  <c:v>0</c:v>
                </c:pt>
                <c:pt idx="43">
                  <c:v>0</c:v>
                </c:pt>
                <c:pt idx="44">
                  <c:v>0</c:v>
                </c:pt>
                <c:pt idx="45">
                  <c:v>0</c:v>
                </c:pt>
                <c:pt idx="46">
                  <c:v>0</c:v>
                </c:pt>
                <c:pt idx="47">
                  <c:v>0</c:v>
                </c:pt>
                <c:pt idx="48">
                  <c:v>0</c:v>
                </c:pt>
                <c:pt idx="49">
                  <c:v>0</c:v>
                </c:pt>
                <c:pt idx="50">
                  <c:v>0</c:v>
                </c:pt>
                <c:pt idx="51">
                  <c:v>5</c:v>
                </c:pt>
                <c:pt idx="52">
                  <c:v>4</c:v>
                </c:pt>
                <c:pt idx="53">
                  <c:v>5</c:v>
                </c:pt>
                <c:pt idx="54">
                  <c:v>5</c:v>
                </c:pt>
                <c:pt idx="55">
                  <c:v>5</c:v>
                </c:pt>
                <c:pt idx="56">
                  <c:v>5</c:v>
                </c:pt>
                <c:pt idx="57">
                  <c:v>5</c:v>
                </c:pt>
                <c:pt idx="58">
                  <c:v>4</c:v>
                </c:pt>
                <c:pt idx="59">
                  <c:v>0</c:v>
                </c:pt>
                <c:pt idx="60">
                  <c:v>0</c:v>
                </c:pt>
              </c:numCache>
            </c:numRef>
          </c:val>
        </c:ser>
        <c:dLbls>
          <c:showLegendKey val="0"/>
          <c:showVal val="0"/>
          <c:showCatName val="0"/>
          <c:showSerName val="0"/>
          <c:showPercent val="0"/>
          <c:showBubbleSize val="0"/>
        </c:dLbls>
        <c:gapWidth val="150"/>
        <c:axId val="96165248"/>
        <c:axId val="96203904"/>
      </c:barChart>
      <c:catAx>
        <c:axId val="96165248"/>
        <c:scaling>
          <c:orientation val="minMax"/>
        </c:scaling>
        <c:delete val="0"/>
        <c:axPos val="b"/>
        <c:majorTickMark val="out"/>
        <c:minorTickMark val="none"/>
        <c:tickLblPos val="nextTo"/>
        <c:crossAx val="96203904"/>
        <c:crosses val="autoZero"/>
        <c:auto val="1"/>
        <c:lblAlgn val="ctr"/>
        <c:lblOffset val="100"/>
        <c:noMultiLvlLbl val="0"/>
      </c:catAx>
      <c:valAx>
        <c:axId val="96203904"/>
        <c:scaling>
          <c:orientation val="minMax"/>
          <c:max val="5"/>
        </c:scaling>
        <c:delete val="0"/>
        <c:axPos val="l"/>
        <c:majorGridlines>
          <c:spPr>
            <a:ln>
              <a:noFill/>
            </a:ln>
          </c:spPr>
        </c:majorGridlines>
        <c:numFmt formatCode="General" sourceLinked="1"/>
        <c:majorTickMark val="out"/>
        <c:minorTickMark val="none"/>
        <c:tickLblPos val="nextTo"/>
        <c:crossAx val="96165248"/>
        <c:crosses val="autoZero"/>
        <c:crossBetween val="between"/>
        <c:majorUnit val="1"/>
      </c:valAx>
      <c:spPr>
        <a:gradFill>
          <a:gsLst>
            <a:gs pos="0">
              <a:srgbClr val="8488C4"/>
            </a:gs>
            <a:gs pos="53000">
              <a:srgbClr val="D4DEFF"/>
            </a:gs>
            <a:gs pos="83000">
              <a:srgbClr val="D4DEFF"/>
            </a:gs>
            <a:gs pos="100000">
              <a:srgbClr val="96AB94"/>
            </a:gs>
          </a:gsLst>
          <a:lin ang="5400000" scaled="0"/>
        </a:gradFill>
      </c:spPr>
    </c:plotArea>
    <c:plotVisOnly val="1"/>
    <c:dispBlanksAs val="gap"/>
    <c:showDLblsOverMax val="0"/>
  </c:chart>
  <c:spPr>
    <a:gradFill>
      <a:gsLst>
        <a:gs pos="0">
          <a:srgbClr val="8488C4"/>
        </a:gs>
        <a:gs pos="53000">
          <a:srgbClr val="D4DEFF"/>
        </a:gs>
        <a:gs pos="83000">
          <a:srgbClr val="D4DEFF"/>
        </a:gs>
        <a:gs pos="100000">
          <a:srgbClr val="96AB94"/>
        </a:gs>
      </a:gsLst>
      <a:lin ang="5400000" scaled="0"/>
    </a:gra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Finance Ops and Admn</a:t>
            </a:r>
          </a:p>
        </c:rich>
      </c:tx>
      <c:layout>
        <c:manualLayout>
          <c:xMode val="edge"/>
          <c:yMode val="edge"/>
          <c:x val="0.36276652243664442"/>
          <c:y val="1.2359552019764903E-2"/>
        </c:manualLayout>
      </c:layout>
      <c:overlay val="0"/>
    </c:title>
    <c:autoTitleDeleted val="0"/>
    <c:plotArea>
      <c:layout>
        <c:manualLayout>
          <c:layoutTarget val="inner"/>
          <c:xMode val="edge"/>
          <c:yMode val="edge"/>
          <c:x val="5.6111111111111098E-2"/>
          <c:y val="0.135377570370012"/>
          <c:w val="0.93277777777777804"/>
          <c:h val="0.46927103067595899"/>
        </c:manualLayout>
      </c:layout>
      <c:barChart>
        <c:barDir val="col"/>
        <c:grouping val="clustered"/>
        <c:varyColors val="1"/>
        <c:ser>
          <c:idx val="0"/>
          <c:order val="0"/>
          <c:spPr>
            <a:ln>
              <a:solidFill>
                <a:sysClr val="windowText" lastClr="000000">
                  <a:lumMod val="95000"/>
                  <a:lumOff val="5000"/>
                </a:sysClr>
              </a:solidFill>
            </a:ln>
          </c:spPr>
          <c:invertIfNegative val="0"/>
          <c:dLbls>
            <c:numFmt formatCode="#,##0.0" sourceLinked="0"/>
            <c:dLblPos val="outEnd"/>
            <c:showLegendKey val="0"/>
            <c:showVal val="1"/>
            <c:showCatName val="0"/>
            <c:showSerName val="0"/>
            <c:showPercent val="0"/>
            <c:showBubbleSize val="0"/>
            <c:showLeaderLines val="0"/>
          </c:dLbls>
          <c:cat>
            <c:strRef>
              <c:f>'Charts Data'!$A$11:$A$23</c:f>
              <c:strCache>
                <c:ptCount val="13"/>
                <c:pt idx="0">
                  <c:v>Financial Policies and Procedures</c:v>
                </c:pt>
                <c:pt idx="1">
                  <c:v>Financial Management System</c:v>
                </c:pt>
                <c:pt idx="2">
                  <c:v>Budget Management</c:v>
                </c:pt>
                <c:pt idx="3">
                  <c:v>Accounting and Record-Keeping</c:v>
                </c:pt>
                <c:pt idx="4">
                  <c:v>Financial Reporting</c:v>
                </c:pt>
                <c:pt idx="5">
                  <c:v>Internal Control Systems</c:v>
                </c:pt>
                <c:pt idx="6">
                  <c:v>Payroll</c:v>
                </c:pt>
                <c:pt idx="7">
                  <c:v>Purchasing and Procurement</c:v>
                </c:pt>
                <c:pt idx="8">
                  <c:v>Cash and Bank Management</c:v>
                </c:pt>
                <c:pt idx="9">
                  <c:v>Inventory and Asset Management</c:v>
                </c:pt>
                <c:pt idx="10">
                  <c:v>Annual External Audit</c:v>
                </c:pt>
                <c:pt idx="11">
                  <c:v>Operations and Administration</c:v>
                </c:pt>
                <c:pt idx="12">
                  <c:v>Finance Staffing and Competency</c:v>
                </c:pt>
              </c:strCache>
            </c:strRef>
          </c:cat>
          <c:val>
            <c:numRef>
              <c:f>'Charts Data'!$B$11:$B$23</c:f>
              <c:numCache>
                <c:formatCode>General</c:formatCode>
                <c:ptCount val="13"/>
                <c:pt idx="0">
                  <c:v>4</c:v>
                </c:pt>
                <c:pt idx="1">
                  <c:v>5</c:v>
                </c:pt>
                <c:pt idx="2">
                  <c:v>5</c:v>
                </c:pt>
                <c:pt idx="3">
                  <c:v>5</c:v>
                </c:pt>
                <c:pt idx="4">
                  <c:v>5</c:v>
                </c:pt>
                <c:pt idx="5">
                  <c:v>5</c:v>
                </c:pt>
                <c:pt idx="6">
                  <c:v>5</c:v>
                </c:pt>
                <c:pt idx="7">
                  <c:v>5</c:v>
                </c:pt>
                <c:pt idx="8">
                  <c:v>5</c:v>
                </c:pt>
                <c:pt idx="9">
                  <c:v>5</c:v>
                </c:pt>
                <c:pt idx="10">
                  <c:v>5</c:v>
                </c:pt>
                <c:pt idx="11">
                  <c:v>5</c:v>
                </c:pt>
                <c:pt idx="12">
                  <c:v>5</c:v>
                </c:pt>
              </c:numCache>
            </c:numRef>
          </c:val>
        </c:ser>
        <c:dLbls>
          <c:showLegendKey val="0"/>
          <c:showVal val="1"/>
          <c:showCatName val="0"/>
          <c:showSerName val="0"/>
          <c:showPercent val="0"/>
          <c:showBubbleSize val="0"/>
        </c:dLbls>
        <c:gapWidth val="202"/>
        <c:axId val="92447872"/>
        <c:axId val="93679616"/>
      </c:barChart>
      <c:catAx>
        <c:axId val="92447872"/>
        <c:scaling>
          <c:orientation val="minMax"/>
        </c:scaling>
        <c:delete val="0"/>
        <c:axPos val="b"/>
        <c:majorTickMark val="out"/>
        <c:minorTickMark val="none"/>
        <c:tickLblPos val="nextTo"/>
        <c:txPr>
          <a:bodyPr rot="-5400000" vert="horz"/>
          <a:lstStyle/>
          <a:p>
            <a:pPr>
              <a:defRPr/>
            </a:pPr>
            <a:endParaRPr lang="en-US"/>
          </a:p>
        </c:txPr>
        <c:crossAx val="93679616"/>
        <c:crosses val="autoZero"/>
        <c:auto val="1"/>
        <c:lblAlgn val="ctr"/>
        <c:lblOffset val="100"/>
        <c:noMultiLvlLbl val="0"/>
      </c:catAx>
      <c:valAx>
        <c:axId val="93679616"/>
        <c:scaling>
          <c:orientation val="minMax"/>
          <c:max val="5"/>
        </c:scaling>
        <c:delete val="0"/>
        <c:axPos val="l"/>
        <c:numFmt formatCode="General" sourceLinked="1"/>
        <c:majorTickMark val="out"/>
        <c:minorTickMark val="none"/>
        <c:tickLblPos val="nextTo"/>
        <c:crossAx val="92447872"/>
        <c:crosses val="autoZero"/>
        <c:crossBetween val="between"/>
        <c:minorUnit val="1"/>
      </c:valAx>
      <c:spPr>
        <a:noFill/>
      </c:spPr>
    </c:plotArea>
    <c:plotVisOnly val="1"/>
    <c:dispBlanksAs val="gap"/>
    <c:showDLblsOverMax val="0"/>
  </c:chart>
  <c:spPr>
    <a:gradFill flip="none" rotWithShape="1">
      <a:gsLst>
        <a:gs pos="0">
          <a:srgbClr val="8488C4"/>
        </a:gs>
        <a:gs pos="53000">
          <a:srgbClr val="D4DEFF"/>
        </a:gs>
        <a:gs pos="83000">
          <a:srgbClr val="D4DEFF"/>
        </a:gs>
        <a:gs pos="100000">
          <a:srgbClr val="96AB94"/>
        </a:gs>
      </a:gsLst>
      <a:lin ang="1200000" scaled="0"/>
      <a:tileRect/>
    </a:gradFill>
    <a:ln>
      <a:noFill/>
    </a:ln>
  </c:spPr>
  <c:txPr>
    <a:bodyPr/>
    <a:lstStyle/>
    <a:p>
      <a:pPr>
        <a:defRPr sz="1100">
          <a:latin typeface="Aparajita" pitchFamily="34" charset="0"/>
          <a:cs typeface="Aparajita"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Human Resource Management</a:t>
            </a:r>
          </a:p>
        </c:rich>
      </c:tx>
      <c:overlay val="0"/>
    </c:title>
    <c:autoTitleDeleted val="0"/>
    <c:plotArea>
      <c:layout>
        <c:manualLayout>
          <c:layoutTarget val="inner"/>
          <c:xMode val="edge"/>
          <c:yMode val="edge"/>
          <c:x val="5.6111111111111098E-2"/>
          <c:y val="0.135377570370012"/>
          <c:w val="0.93277777777777804"/>
          <c:h val="0.46927103067595899"/>
        </c:manualLayout>
      </c:layout>
      <c:barChart>
        <c:barDir val="col"/>
        <c:grouping val="clustered"/>
        <c:varyColors val="1"/>
        <c:ser>
          <c:idx val="0"/>
          <c:order val="0"/>
          <c:spPr>
            <a:ln>
              <a:solidFill>
                <a:schemeClr val="tx1">
                  <a:lumMod val="95000"/>
                  <a:lumOff val="5000"/>
                </a:schemeClr>
              </a:solidFill>
            </a:ln>
          </c:spPr>
          <c:invertIfNegative val="0"/>
          <c:dLbls>
            <c:numFmt formatCode="#,##0.0" sourceLinked="0"/>
            <c:dLblPos val="outEnd"/>
            <c:showLegendKey val="0"/>
            <c:showVal val="1"/>
            <c:showCatName val="0"/>
            <c:showSerName val="0"/>
            <c:showPercent val="0"/>
            <c:showBubbleSize val="0"/>
            <c:showLeaderLines val="0"/>
          </c:dLbls>
          <c:cat>
            <c:strRef>
              <c:f>'Charts Data'!$A$28:$A$34</c:f>
              <c:strCache>
                <c:ptCount val="7"/>
                <c:pt idx="0">
                  <c:v>Human Resources Policy and Procedures Manual</c:v>
                </c:pt>
                <c:pt idx="1">
                  <c:v>Organizational Structure and Job Descriptions</c:v>
                </c:pt>
                <c:pt idx="2">
                  <c:v>Staff Recruitment and Retention</c:v>
                </c:pt>
                <c:pt idx="3">
                  <c:v>Staff Training and Development</c:v>
                </c:pt>
                <c:pt idx="4">
                  <c:v>Performance Management</c:v>
                </c:pt>
                <c:pt idx="5">
                  <c:v>Compensation Management</c:v>
                </c:pt>
                <c:pt idx="6">
                  <c:v>Human Resources Data Management System</c:v>
                </c:pt>
              </c:strCache>
            </c:strRef>
          </c:cat>
          <c:val>
            <c:numRef>
              <c:f>'Charts Data'!$B$28:$B$34</c:f>
              <c:numCache>
                <c:formatCode>General</c:formatCode>
                <c:ptCount val="7"/>
                <c:pt idx="0">
                  <c:v>4</c:v>
                </c:pt>
                <c:pt idx="1">
                  <c:v>4</c:v>
                </c:pt>
                <c:pt idx="2">
                  <c:v>4</c:v>
                </c:pt>
                <c:pt idx="3">
                  <c:v>1</c:v>
                </c:pt>
                <c:pt idx="4">
                  <c:v>4</c:v>
                </c:pt>
                <c:pt idx="5">
                  <c:v>4</c:v>
                </c:pt>
                <c:pt idx="6">
                  <c:v>1</c:v>
                </c:pt>
              </c:numCache>
            </c:numRef>
          </c:val>
        </c:ser>
        <c:dLbls>
          <c:showLegendKey val="0"/>
          <c:showVal val="1"/>
          <c:showCatName val="0"/>
          <c:showSerName val="0"/>
          <c:showPercent val="0"/>
          <c:showBubbleSize val="0"/>
        </c:dLbls>
        <c:gapWidth val="202"/>
        <c:axId val="87662592"/>
        <c:axId val="87665280"/>
      </c:barChart>
      <c:catAx>
        <c:axId val="87662592"/>
        <c:scaling>
          <c:orientation val="minMax"/>
        </c:scaling>
        <c:delete val="0"/>
        <c:axPos val="b"/>
        <c:majorTickMark val="out"/>
        <c:minorTickMark val="none"/>
        <c:tickLblPos val="nextTo"/>
        <c:txPr>
          <a:bodyPr rot="-5400000" vert="horz"/>
          <a:lstStyle/>
          <a:p>
            <a:pPr>
              <a:defRPr/>
            </a:pPr>
            <a:endParaRPr lang="en-US"/>
          </a:p>
        </c:txPr>
        <c:crossAx val="87665280"/>
        <c:crosses val="autoZero"/>
        <c:auto val="1"/>
        <c:lblAlgn val="ctr"/>
        <c:lblOffset val="100"/>
        <c:noMultiLvlLbl val="0"/>
      </c:catAx>
      <c:valAx>
        <c:axId val="87665280"/>
        <c:scaling>
          <c:orientation val="minMax"/>
        </c:scaling>
        <c:delete val="0"/>
        <c:axPos val="l"/>
        <c:numFmt formatCode="General" sourceLinked="1"/>
        <c:majorTickMark val="out"/>
        <c:minorTickMark val="none"/>
        <c:tickLblPos val="nextTo"/>
        <c:crossAx val="87662592"/>
        <c:crosses val="autoZero"/>
        <c:crossBetween val="between"/>
        <c:minorUnit val="1"/>
      </c:valAx>
      <c:spPr>
        <a:noFill/>
      </c:spPr>
    </c:plotArea>
    <c:plotVisOnly val="1"/>
    <c:dispBlanksAs val="gap"/>
    <c:showDLblsOverMax val="0"/>
  </c:chart>
  <c:spPr>
    <a:gradFill flip="none" rotWithShape="1">
      <a:gsLst>
        <a:gs pos="0">
          <a:srgbClr val="8488C4"/>
        </a:gs>
        <a:gs pos="53000">
          <a:srgbClr val="D4DEFF"/>
        </a:gs>
        <a:gs pos="83000">
          <a:srgbClr val="D4DEFF"/>
        </a:gs>
        <a:gs pos="100000">
          <a:srgbClr val="96AB94"/>
        </a:gs>
      </a:gsLst>
      <a:lin ang="1200000" scaled="0"/>
      <a:tileRect/>
    </a:gradFill>
    <a:ln>
      <a:noFill/>
    </a:ln>
  </c:spPr>
  <c:txPr>
    <a:bodyPr/>
    <a:lstStyle/>
    <a:p>
      <a:pPr>
        <a:defRPr sz="1100">
          <a:latin typeface="Aparajita" pitchFamily="34" charset="0"/>
          <a:cs typeface="Aparajita"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Resource Mobilisation</a:t>
            </a:r>
          </a:p>
        </c:rich>
      </c:tx>
      <c:overlay val="0"/>
    </c:title>
    <c:autoTitleDeleted val="0"/>
    <c:plotArea>
      <c:layout>
        <c:manualLayout>
          <c:layoutTarget val="inner"/>
          <c:xMode val="edge"/>
          <c:yMode val="edge"/>
          <c:x val="5.6111111111111098E-2"/>
          <c:y val="0.135377570370012"/>
          <c:w val="0.93277777777777804"/>
          <c:h val="0.46927103067595899"/>
        </c:manualLayout>
      </c:layout>
      <c:barChart>
        <c:barDir val="col"/>
        <c:grouping val="clustered"/>
        <c:varyColors val="1"/>
        <c:ser>
          <c:idx val="0"/>
          <c:order val="0"/>
          <c:spPr>
            <a:ln>
              <a:solidFill>
                <a:schemeClr val="tx1">
                  <a:lumMod val="95000"/>
                  <a:lumOff val="5000"/>
                </a:schemeClr>
              </a:solidFill>
            </a:ln>
          </c:spPr>
          <c:invertIfNegative val="0"/>
          <c:dLbls>
            <c:numFmt formatCode="#,##0.0" sourceLinked="0"/>
            <c:dLblPos val="outEnd"/>
            <c:showLegendKey val="0"/>
            <c:showVal val="1"/>
            <c:showCatName val="0"/>
            <c:showSerName val="0"/>
            <c:showPercent val="0"/>
            <c:showBubbleSize val="0"/>
            <c:showLeaderLines val="0"/>
          </c:dLbls>
          <c:cat>
            <c:strRef>
              <c:f>'Charts Data'!$A$39:$A$41</c:f>
              <c:strCache>
                <c:ptCount val="3"/>
                <c:pt idx="0">
                  <c:v>Resource Mobilization Planning and Implementation</c:v>
                </c:pt>
                <c:pt idx="1">
                  <c:v>Resource Diversification</c:v>
                </c:pt>
                <c:pt idx="2">
                  <c:v>Resource Monitoring</c:v>
                </c:pt>
              </c:strCache>
            </c:strRef>
          </c:cat>
          <c:val>
            <c:numRef>
              <c:f>'Charts Data'!$B$39:$B$41</c:f>
              <c:numCache>
                <c:formatCode>General</c:formatCode>
                <c:ptCount val="3"/>
                <c:pt idx="0">
                  <c:v>2</c:v>
                </c:pt>
                <c:pt idx="1">
                  <c:v>2</c:v>
                </c:pt>
                <c:pt idx="2">
                  <c:v>3</c:v>
                </c:pt>
              </c:numCache>
            </c:numRef>
          </c:val>
        </c:ser>
        <c:dLbls>
          <c:showLegendKey val="0"/>
          <c:showVal val="1"/>
          <c:showCatName val="0"/>
          <c:showSerName val="0"/>
          <c:showPercent val="0"/>
          <c:showBubbleSize val="0"/>
        </c:dLbls>
        <c:gapWidth val="202"/>
        <c:axId val="87529728"/>
        <c:axId val="87532672"/>
      </c:barChart>
      <c:catAx>
        <c:axId val="87529728"/>
        <c:scaling>
          <c:orientation val="minMax"/>
        </c:scaling>
        <c:delete val="0"/>
        <c:axPos val="b"/>
        <c:majorTickMark val="out"/>
        <c:minorTickMark val="none"/>
        <c:tickLblPos val="nextTo"/>
        <c:txPr>
          <a:bodyPr rot="-5400000" vert="horz"/>
          <a:lstStyle/>
          <a:p>
            <a:pPr>
              <a:defRPr/>
            </a:pPr>
            <a:endParaRPr lang="en-US"/>
          </a:p>
        </c:txPr>
        <c:crossAx val="87532672"/>
        <c:crosses val="autoZero"/>
        <c:auto val="1"/>
        <c:lblAlgn val="ctr"/>
        <c:lblOffset val="100"/>
        <c:noMultiLvlLbl val="0"/>
      </c:catAx>
      <c:valAx>
        <c:axId val="87532672"/>
        <c:scaling>
          <c:orientation val="minMax"/>
          <c:max val="5"/>
        </c:scaling>
        <c:delete val="0"/>
        <c:axPos val="l"/>
        <c:numFmt formatCode="General" sourceLinked="1"/>
        <c:majorTickMark val="out"/>
        <c:minorTickMark val="none"/>
        <c:tickLblPos val="nextTo"/>
        <c:crossAx val="87529728"/>
        <c:crosses val="autoZero"/>
        <c:crossBetween val="between"/>
        <c:minorUnit val="1"/>
      </c:valAx>
      <c:spPr>
        <a:noFill/>
      </c:spPr>
    </c:plotArea>
    <c:plotVisOnly val="1"/>
    <c:dispBlanksAs val="gap"/>
    <c:showDLblsOverMax val="0"/>
  </c:chart>
  <c:spPr>
    <a:gradFill flip="none" rotWithShape="1">
      <a:gsLst>
        <a:gs pos="0">
          <a:srgbClr val="8488C4"/>
        </a:gs>
        <a:gs pos="53000">
          <a:srgbClr val="D4DEFF"/>
        </a:gs>
        <a:gs pos="83000">
          <a:srgbClr val="D4DEFF"/>
        </a:gs>
        <a:gs pos="100000">
          <a:srgbClr val="96AB94"/>
        </a:gs>
      </a:gsLst>
      <a:lin ang="1200000" scaled="0"/>
      <a:tileRect/>
    </a:gradFill>
    <a:ln>
      <a:noFill/>
    </a:ln>
  </c:spPr>
  <c:txPr>
    <a:bodyPr/>
    <a:lstStyle/>
    <a:p>
      <a:pPr>
        <a:defRPr sz="1100">
          <a:latin typeface="Aparajita" pitchFamily="34" charset="0"/>
          <a:cs typeface="Aparajita"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M&amp;E and Knowledge Management</a:t>
            </a:r>
          </a:p>
        </c:rich>
      </c:tx>
      <c:overlay val="0"/>
    </c:title>
    <c:autoTitleDeleted val="0"/>
    <c:plotArea>
      <c:layout>
        <c:manualLayout>
          <c:layoutTarget val="inner"/>
          <c:xMode val="edge"/>
          <c:yMode val="edge"/>
          <c:x val="5.6111111111111098E-2"/>
          <c:y val="0.135377570370012"/>
          <c:w val="0.93277777777777804"/>
          <c:h val="0.46927103067595899"/>
        </c:manualLayout>
      </c:layout>
      <c:barChart>
        <c:barDir val="col"/>
        <c:grouping val="clustered"/>
        <c:varyColors val="1"/>
        <c:ser>
          <c:idx val="0"/>
          <c:order val="0"/>
          <c:spPr>
            <a:ln>
              <a:solidFill>
                <a:schemeClr val="tx1">
                  <a:lumMod val="95000"/>
                  <a:lumOff val="5000"/>
                </a:schemeClr>
              </a:solidFill>
            </a:ln>
          </c:spPr>
          <c:invertIfNegative val="0"/>
          <c:dLbls>
            <c:numFmt formatCode="#,##0.0" sourceLinked="0"/>
            <c:dLblPos val="outEnd"/>
            <c:showLegendKey val="0"/>
            <c:showVal val="1"/>
            <c:showCatName val="0"/>
            <c:showSerName val="0"/>
            <c:showPercent val="0"/>
            <c:showBubbleSize val="0"/>
            <c:showLeaderLines val="0"/>
          </c:dLbls>
          <c:cat>
            <c:strRef>
              <c:f>'Charts Data'!$A$46:$A$51</c:f>
              <c:strCache>
                <c:ptCount val="6"/>
                <c:pt idx="0">
                  <c:v>M&amp;E Planning</c:v>
                </c:pt>
                <c:pt idx="1">
                  <c:v>Data Management</c:v>
                </c:pt>
                <c:pt idx="2">
                  <c:v>Data Quality</c:v>
                </c:pt>
                <c:pt idx="3">
                  <c:v>Data Analysis and Use</c:v>
                </c:pt>
                <c:pt idx="4">
                  <c:v>Periodic Evaluations</c:v>
                </c:pt>
                <c:pt idx="5">
                  <c:v>Knowledge Management</c:v>
                </c:pt>
              </c:strCache>
            </c:strRef>
          </c:cat>
          <c:val>
            <c:numRef>
              <c:f>'Charts Data'!$B$46:$B$51</c:f>
              <c:numCache>
                <c:formatCode>General</c:formatCode>
                <c:ptCount val="6"/>
                <c:pt idx="0">
                  <c:v>1</c:v>
                </c:pt>
                <c:pt idx="1">
                  <c:v>1</c:v>
                </c:pt>
                <c:pt idx="2">
                  <c:v>1</c:v>
                </c:pt>
                <c:pt idx="3">
                  <c:v>2</c:v>
                </c:pt>
                <c:pt idx="4">
                  <c:v>1</c:v>
                </c:pt>
                <c:pt idx="5">
                  <c:v>4</c:v>
                </c:pt>
              </c:numCache>
            </c:numRef>
          </c:val>
        </c:ser>
        <c:dLbls>
          <c:showLegendKey val="0"/>
          <c:showVal val="1"/>
          <c:showCatName val="0"/>
          <c:showSerName val="0"/>
          <c:showPercent val="0"/>
          <c:showBubbleSize val="0"/>
        </c:dLbls>
        <c:gapWidth val="202"/>
        <c:axId val="94517888"/>
        <c:axId val="94537216"/>
      </c:barChart>
      <c:catAx>
        <c:axId val="94517888"/>
        <c:scaling>
          <c:orientation val="minMax"/>
        </c:scaling>
        <c:delete val="0"/>
        <c:axPos val="b"/>
        <c:majorTickMark val="out"/>
        <c:minorTickMark val="none"/>
        <c:tickLblPos val="nextTo"/>
        <c:txPr>
          <a:bodyPr rot="-5400000" vert="horz"/>
          <a:lstStyle/>
          <a:p>
            <a:pPr>
              <a:defRPr/>
            </a:pPr>
            <a:endParaRPr lang="en-US"/>
          </a:p>
        </c:txPr>
        <c:crossAx val="94537216"/>
        <c:crosses val="autoZero"/>
        <c:auto val="1"/>
        <c:lblAlgn val="ctr"/>
        <c:lblOffset val="100"/>
        <c:noMultiLvlLbl val="0"/>
      </c:catAx>
      <c:valAx>
        <c:axId val="94537216"/>
        <c:scaling>
          <c:orientation val="minMax"/>
        </c:scaling>
        <c:delete val="0"/>
        <c:axPos val="l"/>
        <c:numFmt formatCode="General" sourceLinked="1"/>
        <c:majorTickMark val="out"/>
        <c:minorTickMark val="none"/>
        <c:tickLblPos val="nextTo"/>
        <c:crossAx val="94517888"/>
        <c:crosses val="autoZero"/>
        <c:crossBetween val="between"/>
        <c:minorUnit val="1"/>
      </c:valAx>
      <c:spPr>
        <a:gradFill>
          <a:gsLst>
            <a:gs pos="0">
              <a:srgbClr val="8488C4"/>
            </a:gs>
            <a:gs pos="53000">
              <a:srgbClr val="D4DEFF"/>
            </a:gs>
            <a:gs pos="83000">
              <a:srgbClr val="D4DEFF"/>
            </a:gs>
            <a:gs pos="100000">
              <a:srgbClr val="96AB94"/>
            </a:gs>
          </a:gsLst>
          <a:lin ang="1200000" scaled="0"/>
        </a:gradFill>
      </c:spPr>
    </c:plotArea>
    <c:plotVisOnly val="1"/>
    <c:dispBlanksAs val="gap"/>
    <c:showDLblsOverMax val="0"/>
  </c:chart>
  <c:spPr>
    <a:gradFill flip="none" rotWithShape="1">
      <a:gsLst>
        <a:gs pos="0">
          <a:srgbClr val="8488C4"/>
        </a:gs>
        <a:gs pos="53000">
          <a:srgbClr val="D4DEFF"/>
        </a:gs>
        <a:gs pos="83000">
          <a:srgbClr val="D4DEFF"/>
        </a:gs>
        <a:gs pos="100000">
          <a:srgbClr val="96AB94"/>
        </a:gs>
      </a:gsLst>
      <a:lin ang="1200000" scaled="0"/>
      <a:tileRect/>
    </a:gradFill>
    <a:ln>
      <a:noFill/>
    </a:ln>
  </c:spPr>
  <c:txPr>
    <a:bodyPr/>
    <a:lstStyle/>
    <a:p>
      <a:pPr>
        <a:defRPr sz="1100">
          <a:latin typeface="Aparajita" pitchFamily="34" charset="0"/>
          <a:cs typeface="Aparajita"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Program Management</a:t>
            </a:r>
          </a:p>
        </c:rich>
      </c:tx>
      <c:overlay val="0"/>
    </c:title>
    <c:autoTitleDeleted val="0"/>
    <c:plotArea>
      <c:layout>
        <c:manualLayout>
          <c:layoutTarget val="inner"/>
          <c:xMode val="edge"/>
          <c:yMode val="edge"/>
          <c:x val="5.6111111111111098E-2"/>
          <c:y val="0.135377570370012"/>
          <c:w val="0.93277777777777804"/>
          <c:h val="0.46927103067595899"/>
        </c:manualLayout>
      </c:layout>
      <c:barChart>
        <c:barDir val="col"/>
        <c:grouping val="clustered"/>
        <c:varyColors val="1"/>
        <c:ser>
          <c:idx val="0"/>
          <c:order val="0"/>
          <c:spPr>
            <a:ln>
              <a:solidFill>
                <a:schemeClr val="tx1">
                  <a:lumMod val="95000"/>
                  <a:lumOff val="5000"/>
                </a:schemeClr>
              </a:solidFill>
            </a:ln>
          </c:spPr>
          <c:invertIfNegative val="0"/>
          <c:dLbls>
            <c:numFmt formatCode="#,##0.0" sourceLinked="0"/>
            <c:dLblPos val="outEnd"/>
            <c:showLegendKey val="0"/>
            <c:showVal val="1"/>
            <c:showCatName val="0"/>
            <c:showSerName val="0"/>
            <c:showPercent val="0"/>
            <c:showBubbleSize val="0"/>
            <c:showLeaderLines val="0"/>
          </c:dLbls>
          <c:cat>
            <c:strRef>
              <c:f>'Charts Data'!$A$56:$A$59</c:f>
              <c:strCache>
                <c:ptCount val="4"/>
                <c:pt idx="0">
                  <c:v>Program Design</c:v>
                </c:pt>
                <c:pt idx="1">
                  <c:v>Program Planning and Monitoring</c:v>
                </c:pt>
                <c:pt idx="2">
                  <c:v>Program Risk Plan</c:v>
                </c:pt>
                <c:pt idx="3">
                  <c:v>Program Sustainability</c:v>
                </c:pt>
              </c:strCache>
            </c:strRef>
          </c:cat>
          <c:val>
            <c:numRef>
              <c:f>'Charts Data'!$B$56:$B$59</c:f>
              <c:numCache>
                <c:formatCode>General</c:formatCode>
                <c:ptCount val="4"/>
                <c:pt idx="0">
                  <c:v>5</c:v>
                </c:pt>
                <c:pt idx="1">
                  <c:v>5</c:v>
                </c:pt>
                <c:pt idx="2">
                  <c:v>1</c:v>
                </c:pt>
                <c:pt idx="3">
                  <c:v>2</c:v>
                </c:pt>
              </c:numCache>
            </c:numRef>
          </c:val>
        </c:ser>
        <c:dLbls>
          <c:showLegendKey val="0"/>
          <c:showVal val="1"/>
          <c:showCatName val="0"/>
          <c:showSerName val="0"/>
          <c:showPercent val="0"/>
          <c:showBubbleSize val="0"/>
        </c:dLbls>
        <c:gapWidth val="202"/>
        <c:axId val="94598656"/>
        <c:axId val="94904704"/>
      </c:barChart>
      <c:catAx>
        <c:axId val="94598656"/>
        <c:scaling>
          <c:orientation val="minMax"/>
        </c:scaling>
        <c:delete val="0"/>
        <c:axPos val="b"/>
        <c:majorTickMark val="out"/>
        <c:minorTickMark val="none"/>
        <c:tickLblPos val="nextTo"/>
        <c:txPr>
          <a:bodyPr rot="-5400000" vert="horz"/>
          <a:lstStyle/>
          <a:p>
            <a:pPr>
              <a:defRPr/>
            </a:pPr>
            <a:endParaRPr lang="en-US"/>
          </a:p>
        </c:txPr>
        <c:crossAx val="94904704"/>
        <c:crosses val="autoZero"/>
        <c:auto val="1"/>
        <c:lblAlgn val="ctr"/>
        <c:lblOffset val="100"/>
        <c:noMultiLvlLbl val="0"/>
      </c:catAx>
      <c:valAx>
        <c:axId val="94904704"/>
        <c:scaling>
          <c:orientation val="minMax"/>
          <c:max val="5"/>
        </c:scaling>
        <c:delete val="0"/>
        <c:axPos val="l"/>
        <c:numFmt formatCode="General" sourceLinked="1"/>
        <c:majorTickMark val="out"/>
        <c:minorTickMark val="none"/>
        <c:tickLblPos val="nextTo"/>
        <c:crossAx val="94598656"/>
        <c:crosses val="autoZero"/>
        <c:crossBetween val="between"/>
        <c:minorUnit val="1"/>
      </c:valAx>
      <c:spPr>
        <a:noFill/>
      </c:spPr>
    </c:plotArea>
    <c:plotVisOnly val="1"/>
    <c:dispBlanksAs val="gap"/>
    <c:showDLblsOverMax val="0"/>
  </c:chart>
  <c:spPr>
    <a:gradFill flip="none" rotWithShape="1">
      <a:gsLst>
        <a:gs pos="0">
          <a:srgbClr val="8488C4"/>
        </a:gs>
        <a:gs pos="53000">
          <a:srgbClr val="D4DEFF"/>
        </a:gs>
        <a:gs pos="83000">
          <a:srgbClr val="D4DEFF"/>
        </a:gs>
        <a:gs pos="100000">
          <a:srgbClr val="96AB94"/>
        </a:gs>
      </a:gsLst>
      <a:lin ang="1200000" scaled="0"/>
      <a:tileRect/>
    </a:gradFill>
    <a:ln>
      <a:noFill/>
    </a:ln>
  </c:spPr>
  <c:txPr>
    <a:bodyPr/>
    <a:lstStyle/>
    <a:p>
      <a:pPr>
        <a:defRPr sz="1100">
          <a:latin typeface="Aparajita" pitchFamily="34" charset="0"/>
          <a:cs typeface="Aparajita"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Communications</a:t>
            </a:r>
          </a:p>
        </c:rich>
      </c:tx>
      <c:overlay val="0"/>
    </c:title>
    <c:autoTitleDeleted val="0"/>
    <c:plotArea>
      <c:layout>
        <c:manualLayout>
          <c:layoutTarget val="inner"/>
          <c:xMode val="edge"/>
          <c:yMode val="edge"/>
          <c:x val="5.6111111111111098E-2"/>
          <c:y val="0.135377570370012"/>
          <c:w val="0.93277777777777804"/>
          <c:h val="0.46927103067595899"/>
        </c:manualLayout>
      </c:layout>
      <c:barChart>
        <c:barDir val="col"/>
        <c:grouping val="clustered"/>
        <c:varyColors val="1"/>
        <c:ser>
          <c:idx val="0"/>
          <c:order val="0"/>
          <c:spPr>
            <a:ln>
              <a:solidFill>
                <a:schemeClr val="tx1">
                  <a:lumMod val="95000"/>
                  <a:lumOff val="5000"/>
                </a:schemeClr>
              </a:solidFill>
            </a:ln>
          </c:spPr>
          <c:invertIfNegative val="0"/>
          <c:dLbls>
            <c:numFmt formatCode="#,##0.0" sourceLinked="0"/>
            <c:dLblPos val="outEnd"/>
            <c:showLegendKey val="0"/>
            <c:showVal val="1"/>
            <c:showCatName val="0"/>
            <c:showSerName val="0"/>
            <c:showPercent val="0"/>
            <c:showBubbleSize val="0"/>
            <c:showLeaderLines val="0"/>
          </c:dLbls>
          <c:cat>
            <c:strRef>
              <c:f>'Charts Data'!$A$64:$A$67</c:f>
              <c:strCache>
                <c:ptCount val="4"/>
                <c:pt idx="0">
                  <c:v>Communication Strategy and Plan</c:v>
                </c:pt>
                <c:pt idx="1">
                  <c:v>Branding and Marketing Plan</c:v>
                </c:pt>
                <c:pt idx="2">
                  <c:v>Communications Capacity</c:v>
                </c:pt>
                <c:pt idx="3">
                  <c:v>Internal and External Communications</c:v>
                </c:pt>
              </c:strCache>
            </c:strRef>
          </c:cat>
          <c:val>
            <c:numRef>
              <c:f>'Charts Data'!$B$64:$B$67</c:f>
              <c:numCache>
                <c:formatCode>General</c:formatCode>
                <c:ptCount val="4"/>
                <c:pt idx="0">
                  <c:v>2</c:v>
                </c:pt>
                <c:pt idx="1">
                  <c:v>2</c:v>
                </c:pt>
                <c:pt idx="2">
                  <c:v>3</c:v>
                </c:pt>
                <c:pt idx="3">
                  <c:v>4</c:v>
                </c:pt>
              </c:numCache>
            </c:numRef>
          </c:val>
        </c:ser>
        <c:dLbls>
          <c:showLegendKey val="0"/>
          <c:showVal val="1"/>
          <c:showCatName val="0"/>
          <c:showSerName val="0"/>
          <c:showPercent val="0"/>
          <c:showBubbleSize val="0"/>
        </c:dLbls>
        <c:gapWidth val="202"/>
        <c:axId val="94655232"/>
        <c:axId val="94657920"/>
      </c:barChart>
      <c:catAx>
        <c:axId val="94655232"/>
        <c:scaling>
          <c:orientation val="minMax"/>
        </c:scaling>
        <c:delete val="0"/>
        <c:axPos val="b"/>
        <c:majorTickMark val="out"/>
        <c:minorTickMark val="none"/>
        <c:tickLblPos val="nextTo"/>
        <c:txPr>
          <a:bodyPr rot="-5400000" vert="horz"/>
          <a:lstStyle/>
          <a:p>
            <a:pPr>
              <a:defRPr/>
            </a:pPr>
            <a:endParaRPr lang="en-US"/>
          </a:p>
        </c:txPr>
        <c:crossAx val="94657920"/>
        <c:crosses val="autoZero"/>
        <c:auto val="1"/>
        <c:lblAlgn val="ctr"/>
        <c:lblOffset val="100"/>
        <c:noMultiLvlLbl val="0"/>
      </c:catAx>
      <c:valAx>
        <c:axId val="94657920"/>
        <c:scaling>
          <c:orientation val="minMax"/>
        </c:scaling>
        <c:delete val="0"/>
        <c:axPos val="l"/>
        <c:numFmt formatCode="General" sourceLinked="1"/>
        <c:majorTickMark val="out"/>
        <c:minorTickMark val="none"/>
        <c:tickLblPos val="nextTo"/>
        <c:crossAx val="94655232"/>
        <c:crosses val="autoZero"/>
        <c:crossBetween val="between"/>
        <c:minorUnit val="1"/>
      </c:valAx>
      <c:spPr>
        <a:noFill/>
      </c:spPr>
    </c:plotArea>
    <c:plotVisOnly val="1"/>
    <c:dispBlanksAs val="gap"/>
    <c:showDLblsOverMax val="0"/>
  </c:chart>
  <c:spPr>
    <a:gradFill flip="none" rotWithShape="1">
      <a:gsLst>
        <a:gs pos="0">
          <a:srgbClr val="8488C4"/>
        </a:gs>
        <a:gs pos="53000">
          <a:srgbClr val="D4DEFF"/>
        </a:gs>
        <a:gs pos="83000">
          <a:srgbClr val="D4DEFF"/>
        </a:gs>
        <a:gs pos="100000">
          <a:srgbClr val="96AB94"/>
        </a:gs>
      </a:gsLst>
      <a:lin ang="1200000" scaled="0"/>
      <a:tileRect/>
    </a:gradFill>
    <a:ln>
      <a:noFill/>
    </a:ln>
  </c:spPr>
  <c:txPr>
    <a:bodyPr/>
    <a:lstStyle/>
    <a:p>
      <a:pPr>
        <a:defRPr sz="1100">
          <a:latin typeface="Aparajita" pitchFamily="34" charset="0"/>
          <a:cs typeface="Aparajita"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Grants and Sub-Grants</a:t>
            </a:r>
          </a:p>
        </c:rich>
      </c:tx>
      <c:overlay val="0"/>
    </c:title>
    <c:autoTitleDeleted val="0"/>
    <c:plotArea>
      <c:layout>
        <c:manualLayout>
          <c:layoutTarget val="inner"/>
          <c:xMode val="edge"/>
          <c:yMode val="edge"/>
          <c:x val="5.6111111111111098E-2"/>
          <c:y val="0.135377570370012"/>
          <c:w val="0.93277777777777804"/>
          <c:h val="0.46927103067595899"/>
        </c:manualLayout>
      </c:layout>
      <c:barChart>
        <c:barDir val="col"/>
        <c:grouping val="clustered"/>
        <c:varyColors val="1"/>
        <c:ser>
          <c:idx val="0"/>
          <c:order val="0"/>
          <c:spPr>
            <a:ln>
              <a:solidFill>
                <a:schemeClr val="tx1">
                  <a:lumMod val="95000"/>
                  <a:lumOff val="5000"/>
                </a:schemeClr>
              </a:solidFill>
            </a:ln>
          </c:spPr>
          <c:invertIfNegative val="0"/>
          <c:dLbls>
            <c:numFmt formatCode="#,##0.0" sourceLinked="0"/>
            <c:dLblPos val="outEnd"/>
            <c:showLegendKey val="0"/>
            <c:showVal val="1"/>
            <c:showCatName val="0"/>
            <c:showSerName val="0"/>
            <c:showPercent val="0"/>
            <c:showBubbleSize val="0"/>
            <c:showLeaderLines val="0"/>
          </c:dLbls>
          <c:cat>
            <c:strRef>
              <c:f>'Charts Data'!$A$72:$A$74</c:f>
              <c:strCache>
                <c:ptCount val="3"/>
                <c:pt idx="0">
                  <c:v>Grants Management Policies and Procedures</c:v>
                </c:pt>
                <c:pt idx="1">
                  <c:v>Grants Management System</c:v>
                </c:pt>
                <c:pt idx="2">
                  <c:v>Capacity Development of Sub-Grantees</c:v>
                </c:pt>
              </c:strCache>
            </c:strRef>
          </c:cat>
          <c:val>
            <c:numRef>
              <c:f>'Charts Data'!$B$72:$B$74</c:f>
              <c:numCache>
                <c:formatCode>General</c:formatCode>
                <c:ptCount val="3"/>
                <c:pt idx="0">
                  <c:v>0</c:v>
                </c:pt>
                <c:pt idx="1">
                  <c:v>0</c:v>
                </c:pt>
                <c:pt idx="2">
                  <c:v>0</c:v>
                </c:pt>
              </c:numCache>
            </c:numRef>
          </c:val>
        </c:ser>
        <c:dLbls>
          <c:showLegendKey val="0"/>
          <c:showVal val="1"/>
          <c:showCatName val="0"/>
          <c:showSerName val="0"/>
          <c:showPercent val="0"/>
          <c:showBubbleSize val="0"/>
        </c:dLbls>
        <c:gapWidth val="202"/>
        <c:axId val="87542400"/>
        <c:axId val="94819456"/>
      </c:barChart>
      <c:catAx>
        <c:axId val="87542400"/>
        <c:scaling>
          <c:orientation val="minMax"/>
        </c:scaling>
        <c:delete val="0"/>
        <c:axPos val="b"/>
        <c:majorTickMark val="out"/>
        <c:minorTickMark val="none"/>
        <c:tickLblPos val="nextTo"/>
        <c:txPr>
          <a:bodyPr rot="-5400000" vert="horz"/>
          <a:lstStyle/>
          <a:p>
            <a:pPr>
              <a:defRPr/>
            </a:pPr>
            <a:endParaRPr lang="en-US"/>
          </a:p>
        </c:txPr>
        <c:crossAx val="94819456"/>
        <c:crosses val="autoZero"/>
        <c:auto val="1"/>
        <c:lblAlgn val="ctr"/>
        <c:lblOffset val="100"/>
        <c:noMultiLvlLbl val="0"/>
      </c:catAx>
      <c:valAx>
        <c:axId val="94819456"/>
        <c:scaling>
          <c:orientation val="minMax"/>
        </c:scaling>
        <c:delete val="0"/>
        <c:axPos val="l"/>
        <c:numFmt formatCode="General" sourceLinked="1"/>
        <c:majorTickMark val="out"/>
        <c:minorTickMark val="none"/>
        <c:tickLblPos val="nextTo"/>
        <c:crossAx val="87542400"/>
        <c:crosses val="autoZero"/>
        <c:crossBetween val="between"/>
        <c:minorUnit val="1"/>
      </c:valAx>
      <c:spPr>
        <a:noFill/>
      </c:spPr>
    </c:plotArea>
    <c:plotVisOnly val="1"/>
    <c:dispBlanksAs val="gap"/>
    <c:showDLblsOverMax val="0"/>
  </c:chart>
  <c:spPr>
    <a:gradFill flip="none" rotWithShape="1">
      <a:gsLst>
        <a:gs pos="0">
          <a:schemeClr val="accent6">
            <a:lumMod val="20000"/>
            <a:lumOff val="80000"/>
          </a:schemeClr>
        </a:gs>
        <a:gs pos="88000">
          <a:schemeClr val="accent1">
            <a:tint val="44500"/>
            <a:satMod val="160000"/>
          </a:schemeClr>
        </a:gs>
        <a:gs pos="100000">
          <a:schemeClr val="accent1">
            <a:tint val="23500"/>
            <a:satMod val="160000"/>
          </a:schemeClr>
        </a:gs>
      </a:gsLst>
      <a:lin ang="1200000" scaled="0"/>
      <a:tileRect/>
    </a:gradFill>
    <a:ln>
      <a:noFill/>
    </a:ln>
  </c:spPr>
  <c:txPr>
    <a:bodyPr/>
    <a:lstStyle/>
    <a:p>
      <a:pPr>
        <a:defRPr sz="1100">
          <a:latin typeface="Aparajita" pitchFamily="34" charset="0"/>
          <a:cs typeface="Aparajita"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Service Delivery &amp; Quality A.</a:t>
            </a:r>
          </a:p>
        </c:rich>
      </c:tx>
      <c:overlay val="0"/>
    </c:title>
    <c:autoTitleDeleted val="0"/>
    <c:plotArea>
      <c:layout>
        <c:manualLayout>
          <c:layoutTarget val="inner"/>
          <c:xMode val="edge"/>
          <c:yMode val="edge"/>
          <c:x val="5.6111111111111098E-2"/>
          <c:y val="0.135377570370012"/>
          <c:w val="0.93277777777777804"/>
          <c:h val="0.46927103067595899"/>
        </c:manualLayout>
      </c:layout>
      <c:barChart>
        <c:barDir val="col"/>
        <c:grouping val="clustered"/>
        <c:varyColors val="1"/>
        <c:ser>
          <c:idx val="0"/>
          <c:order val="0"/>
          <c:spPr>
            <a:ln>
              <a:solidFill>
                <a:schemeClr val="tx1">
                  <a:lumMod val="95000"/>
                  <a:lumOff val="5000"/>
                </a:schemeClr>
              </a:solidFill>
            </a:ln>
          </c:spPr>
          <c:invertIfNegative val="0"/>
          <c:dLbls>
            <c:numFmt formatCode="#,##0.0" sourceLinked="0"/>
            <c:dLblPos val="outEnd"/>
            <c:showLegendKey val="0"/>
            <c:showVal val="1"/>
            <c:showCatName val="0"/>
            <c:showSerName val="0"/>
            <c:showPercent val="0"/>
            <c:showBubbleSize val="0"/>
            <c:showLeaderLines val="0"/>
          </c:dLbls>
          <c:cat>
            <c:strRef>
              <c:f>'Charts Data'!$A$80:$A$83</c:f>
              <c:strCache>
                <c:ptCount val="4"/>
                <c:pt idx="0">
                  <c:v>Information and Education about Service Delivery</c:v>
                </c:pt>
                <c:pt idx="1">
                  <c:v>Service Delivery Targets</c:v>
                </c:pt>
                <c:pt idx="2">
                  <c:v>Service Improvement and Learning</c:v>
                </c:pt>
                <c:pt idx="3">
                  <c:v>Service Delivery Standards</c:v>
                </c:pt>
              </c:strCache>
            </c:strRef>
          </c:cat>
          <c:val>
            <c:numRef>
              <c:f>'Charts Data'!$B$80:$B$83</c:f>
              <c:numCache>
                <c:formatCode>General</c:formatCode>
                <c:ptCount val="4"/>
                <c:pt idx="0">
                  <c:v>0</c:v>
                </c:pt>
                <c:pt idx="1">
                  <c:v>0</c:v>
                </c:pt>
                <c:pt idx="2">
                  <c:v>0</c:v>
                </c:pt>
                <c:pt idx="3">
                  <c:v>0</c:v>
                </c:pt>
              </c:numCache>
            </c:numRef>
          </c:val>
        </c:ser>
        <c:dLbls>
          <c:showLegendKey val="0"/>
          <c:showVal val="1"/>
          <c:showCatName val="0"/>
          <c:showSerName val="0"/>
          <c:showPercent val="0"/>
          <c:showBubbleSize val="0"/>
        </c:dLbls>
        <c:gapWidth val="202"/>
        <c:axId val="94856704"/>
        <c:axId val="94884224"/>
      </c:barChart>
      <c:catAx>
        <c:axId val="94856704"/>
        <c:scaling>
          <c:orientation val="minMax"/>
        </c:scaling>
        <c:delete val="0"/>
        <c:axPos val="b"/>
        <c:majorTickMark val="out"/>
        <c:minorTickMark val="none"/>
        <c:tickLblPos val="nextTo"/>
        <c:txPr>
          <a:bodyPr rot="-5400000" vert="horz"/>
          <a:lstStyle/>
          <a:p>
            <a:pPr>
              <a:defRPr/>
            </a:pPr>
            <a:endParaRPr lang="en-US"/>
          </a:p>
        </c:txPr>
        <c:crossAx val="94884224"/>
        <c:crosses val="autoZero"/>
        <c:auto val="1"/>
        <c:lblAlgn val="ctr"/>
        <c:lblOffset val="100"/>
        <c:noMultiLvlLbl val="0"/>
      </c:catAx>
      <c:valAx>
        <c:axId val="94884224"/>
        <c:scaling>
          <c:orientation val="minMax"/>
        </c:scaling>
        <c:delete val="0"/>
        <c:axPos val="l"/>
        <c:numFmt formatCode="General" sourceLinked="1"/>
        <c:majorTickMark val="out"/>
        <c:minorTickMark val="none"/>
        <c:tickLblPos val="nextTo"/>
        <c:crossAx val="94856704"/>
        <c:crosses val="autoZero"/>
        <c:crossBetween val="between"/>
        <c:minorUnit val="1"/>
      </c:valAx>
      <c:spPr>
        <a:noFill/>
      </c:spPr>
    </c:plotArea>
    <c:plotVisOnly val="1"/>
    <c:dispBlanksAs val="gap"/>
    <c:showDLblsOverMax val="0"/>
  </c:chart>
  <c:spPr>
    <a:gradFill flip="none" rotWithShape="1">
      <a:gsLst>
        <a:gs pos="0">
          <a:schemeClr val="accent6">
            <a:lumMod val="20000"/>
            <a:lumOff val="80000"/>
          </a:schemeClr>
        </a:gs>
        <a:gs pos="88000">
          <a:schemeClr val="accent1">
            <a:tint val="44500"/>
            <a:satMod val="160000"/>
          </a:schemeClr>
        </a:gs>
        <a:gs pos="100000">
          <a:schemeClr val="accent1">
            <a:tint val="23500"/>
            <a:satMod val="160000"/>
          </a:schemeClr>
        </a:gs>
      </a:gsLst>
      <a:lin ang="1200000" scaled="0"/>
      <a:tileRect/>
    </a:gradFill>
    <a:ln>
      <a:noFill/>
    </a:ln>
  </c:spPr>
  <c:txPr>
    <a:bodyPr/>
    <a:lstStyle/>
    <a:p>
      <a:pPr>
        <a:defRPr sz="1100">
          <a:latin typeface="Aparajita" pitchFamily="34" charset="0"/>
          <a:cs typeface="Aparajita"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hyperlink" Target="#'5. Grants_CoAG Management'!A1"/></Relationships>
</file>

<file path=xl/drawings/_rels/drawing1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hyperlink" Target="#'5. Grants_CoAG Management'!A1"/></Relationships>
</file>

<file path=xl/drawings/_rels/drawing12.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hyperlink" Target="#'5. Grants_CoAG Management'!A1"/></Relationships>
</file>

<file path=xl/drawings/_rels/drawing13.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hyperlink" Target="#'5. Grants_CoAG Management'!A1"/></Relationships>
</file>

<file path=xl/drawings/_rels/drawing1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5. Grants_CoAG Management'!A1"/></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hyperlink" Target="#'5. Grants_CoAG Management'!A1"/></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5. Grants_CoAG Management'!A1"/></Relationships>
</file>

<file path=xl/drawings/_rels/drawing6.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5. Grants_CoAG Management'!A1"/></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5. Grants_CoAG Management'!A1"/></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5. Grants_CoAG Management'!A1"/></Relationships>
</file>

<file path=xl/drawings/_rels/drawing9.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hyperlink" Target="#'5. Grants_CoAG Management'!A1"/></Relationships>
</file>

<file path=xl/drawings/drawing1.xml><?xml version="1.0" encoding="utf-8"?>
<xdr:wsDr xmlns:xdr="http://schemas.openxmlformats.org/drawingml/2006/spreadsheetDrawing" xmlns:a="http://schemas.openxmlformats.org/drawingml/2006/main">
  <xdr:twoCellAnchor>
    <xdr:from>
      <xdr:col>1</xdr:col>
      <xdr:colOff>1</xdr:colOff>
      <xdr:row>7</xdr:row>
      <xdr:rowOff>66675</xdr:rowOff>
    </xdr:from>
    <xdr:to>
      <xdr:col>13</xdr:col>
      <xdr:colOff>600075</xdr:colOff>
      <xdr:row>37</xdr:row>
      <xdr:rowOff>0</xdr:rowOff>
    </xdr:to>
    <xdr:sp macro="" textlink="">
      <xdr:nvSpPr>
        <xdr:cNvPr id="2" name="TextBox 1"/>
        <xdr:cNvSpPr txBox="1"/>
      </xdr:nvSpPr>
      <xdr:spPr>
        <a:xfrm>
          <a:off x="606491" y="1528471"/>
          <a:ext cx="16920870" cy="5531692"/>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050" b="1">
              <a:solidFill>
                <a:sysClr val="windowText" lastClr="000000"/>
              </a:solidFill>
              <a:effectLst/>
              <a:latin typeface="+mn-lt"/>
              <a:ea typeface="+mn-ea"/>
              <a:cs typeface="+mn-cs"/>
            </a:rPr>
            <a:t>Introduction</a:t>
          </a:r>
          <a:endParaRPr lang="en-US" sz="105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50" b="0">
              <a:solidFill>
                <a:sysClr val="windowText" lastClr="000000"/>
              </a:solidFill>
              <a:effectLst/>
              <a:latin typeface="+mn-lt"/>
              <a:ea typeface="+mn-ea"/>
              <a:cs typeface="+mn-cs"/>
            </a:rPr>
            <a:t>The </a:t>
          </a:r>
          <a:r>
            <a:rPr lang="en-US" sz="1100" b="0" cap="small">
              <a:solidFill>
                <a:sysClr val="windowText" lastClr="000000"/>
              </a:solidFill>
              <a:effectLst/>
              <a:latin typeface="+mn-lt"/>
              <a:ea typeface="+mn-ea"/>
              <a:cs typeface="+mn-cs"/>
            </a:rPr>
            <a:t>Program for Organizational Growth, Resilience, and Sustainability for Social</a:t>
          </a:r>
          <a:r>
            <a:rPr lang="en-US" sz="1100" b="0" cap="small" baseline="0">
              <a:solidFill>
                <a:sysClr val="windowText" lastClr="000000"/>
              </a:solidFill>
              <a:effectLst/>
              <a:latin typeface="+mn-lt"/>
              <a:ea typeface="+mn-ea"/>
              <a:cs typeface="+mn-cs"/>
            </a:rPr>
            <a:t> and Behavior Chang Communication Organizations</a:t>
          </a:r>
          <a:r>
            <a:rPr lang="en-US" sz="1100" b="0" cap="small">
              <a:solidFill>
                <a:sysClr val="windowText" lastClr="000000"/>
              </a:solidFill>
              <a:effectLst/>
              <a:latin typeface="+mn-lt"/>
              <a:ea typeface="+mn-ea"/>
              <a:cs typeface="+mn-cs"/>
            </a:rPr>
            <a:t> (</a:t>
          </a:r>
          <a:r>
            <a:rPr lang="en-US" sz="1050" b="0">
              <a:solidFill>
                <a:sysClr val="windowText" lastClr="000000"/>
              </a:solidFill>
              <a:effectLst/>
              <a:latin typeface="+mn-lt"/>
              <a:ea typeface="+mn-ea"/>
              <a:cs typeface="+mn-cs"/>
            </a:rPr>
            <a:t>PROGRES_SBCC)</a:t>
          </a:r>
          <a:r>
            <a:rPr lang="en-US" sz="1050">
              <a:solidFill>
                <a:sysClr val="windowText" lastClr="000000"/>
              </a:solidFill>
              <a:effectLst/>
              <a:latin typeface="+mn-lt"/>
              <a:ea typeface="+mn-ea"/>
              <a:cs typeface="+mn-cs"/>
            </a:rPr>
            <a:t>  is an organizational capacity assessment tool. Developed by Management Sciences for Health (MS</a:t>
          </a:r>
          <a:r>
            <a:rPr lang="en-US" sz="1050" baseline="0">
              <a:solidFill>
                <a:sysClr val="windowText" lastClr="000000"/>
              </a:solidFill>
              <a:effectLst/>
              <a:latin typeface="+mn-lt"/>
              <a:ea typeface="+mn-ea"/>
              <a:cs typeface="+mn-cs"/>
            </a:rPr>
            <a:t> H</a:t>
          </a:r>
          <a:r>
            <a:rPr lang="en-US" sz="1050">
              <a:solidFill>
                <a:sysClr val="windowText" lastClr="000000"/>
              </a:solidFill>
              <a:effectLst/>
              <a:latin typeface="+mn-lt"/>
              <a:ea typeface="+mn-ea"/>
              <a:cs typeface="+mn-cs"/>
            </a:rPr>
            <a:t>) and adapted for SBCC organization under the Health</a:t>
          </a:r>
          <a:r>
            <a:rPr lang="en-US" sz="1050" baseline="0">
              <a:solidFill>
                <a:sysClr val="windowText" lastClr="000000"/>
              </a:solidFill>
              <a:effectLst/>
              <a:latin typeface="+mn-lt"/>
              <a:ea typeface="+mn-ea"/>
              <a:cs typeface="+mn-cs"/>
            </a:rPr>
            <a:t> Commication Capacity Collaborative (HC3) project. T</a:t>
          </a:r>
          <a:r>
            <a:rPr lang="en-US" sz="1050">
              <a:solidFill>
                <a:sysClr val="windowText" lastClr="000000"/>
              </a:solidFill>
              <a:effectLst/>
              <a:latin typeface="+mn-lt"/>
              <a:ea typeface="+mn-ea"/>
              <a:cs typeface="+mn-cs"/>
            </a:rPr>
            <a:t>he tool provides a general overview of organizational capacity through a participatory process; and facilitates civil society organizations (CSOs) and government institutions to identify areas within their own organizations that require support to foster sustainability and resilience. </a:t>
          </a:r>
        </a:p>
        <a:p>
          <a:pPr algn="l"/>
          <a:endParaRPr lang="en-US" sz="1050">
            <a:solidFill>
              <a:sysClr val="windowText" lastClr="000000"/>
            </a:solidFill>
            <a:effectLst/>
            <a:latin typeface="+mn-lt"/>
            <a:ea typeface="+mn-ea"/>
            <a:cs typeface="+mn-cs"/>
          </a:endParaRPr>
        </a:p>
        <a:p>
          <a:pPr algn="l"/>
          <a:r>
            <a:rPr lang="en-US" sz="1050">
              <a:solidFill>
                <a:sysClr val="windowText" lastClr="000000"/>
              </a:solidFill>
              <a:effectLst/>
              <a:latin typeface="+mn-lt"/>
              <a:ea typeface="+mn-ea"/>
              <a:cs typeface="+mn-cs"/>
            </a:rPr>
            <a:t>The tool draws from and builds upon existing institutional strengthening tools developed and used by MSH while implementing USAID-funded projects in five countries: Kenya, Tanzania, Ethiopia, South Africa, and Nigeria. The tools include: </a:t>
          </a:r>
        </a:p>
        <a:p>
          <a:pPr lvl="0" algn="l"/>
          <a:r>
            <a:rPr lang="en-US" sz="1050">
              <a:solidFill>
                <a:sysClr val="windowText" lastClr="000000"/>
              </a:solidFill>
              <a:effectLst/>
              <a:latin typeface="+mn-lt"/>
              <a:ea typeface="+mn-ea"/>
              <a:cs typeface="+mn-cs"/>
            </a:rPr>
            <a:t>(i) The FANIKISHA Organizational Capacity Assessment Tool, developed by the FANIKISHA Institutional Strengthening Project in Kenya, (ii) The Organizational Capacity Assessment Tool, developed by the Tanzania Institutional Capacity Building Project, (iii) The Leadership, Management and Governance (LMG) Organizational Capacity Assessment Tool, developed by the LMG/Ethiopia Project,</a:t>
          </a:r>
          <a:r>
            <a:rPr lang="en-US" sz="1050" baseline="0">
              <a:solidFill>
                <a:sysClr val="windowText" lastClr="000000"/>
              </a:solidFill>
              <a:effectLst/>
              <a:latin typeface="+mn-lt"/>
              <a:ea typeface="+mn-ea"/>
              <a:cs typeface="+mn-cs"/>
            </a:rPr>
            <a:t> </a:t>
          </a:r>
          <a:r>
            <a:rPr lang="en-US" sz="1050">
              <a:solidFill>
                <a:sysClr val="windowText" lastClr="000000"/>
              </a:solidFill>
              <a:effectLst/>
              <a:latin typeface="+mn-lt"/>
              <a:ea typeface="+mn-ea"/>
              <a:cs typeface="+mn-cs"/>
            </a:rPr>
            <a:t>(iv)</a:t>
          </a:r>
          <a:r>
            <a:rPr lang="en-US" sz="1050" baseline="0">
              <a:solidFill>
                <a:sysClr val="windowText" lastClr="000000"/>
              </a:solidFill>
              <a:effectLst/>
              <a:latin typeface="+mn-lt"/>
              <a:ea typeface="+mn-ea"/>
              <a:cs typeface="+mn-cs"/>
            </a:rPr>
            <a:t> </a:t>
          </a:r>
          <a:r>
            <a:rPr lang="en-US" sz="1050">
              <a:solidFill>
                <a:sysClr val="windowText" lastClr="000000"/>
              </a:solidFill>
              <a:effectLst/>
              <a:latin typeface="+mn-lt"/>
              <a:ea typeface="+mn-ea"/>
              <a:cs typeface="+mn-cs"/>
            </a:rPr>
            <a:t>The Building Local Capacity Organizational Capacity Tool, developed by the Building Local Capacity for Delivery of HIV Services in Southern Africa Project, and (v) The Health Organizations Capacity Assessment Tool, developed by the Prevention and Organizational Systems AIDS Care and Treatment Project (ProACT).The</a:t>
          </a:r>
          <a:r>
            <a:rPr lang="en-US" sz="1050" baseline="0">
              <a:solidFill>
                <a:sysClr val="windowText" lastClr="000000"/>
              </a:solidFill>
              <a:effectLst/>
              <a:latin typeface="+mn-lt"/>
              <a:ea typeface="+mn-ea"/>
              <a:cs typeface="+mn-cs"/>
            </a:rPr>
            <a:t> program is currently being field tested and modified based on offerings with two SBCC organizations in Nigeria and Indonesia. </a:t>
          </a:r>
        </a:p>
        <a:p>
          <a:pPr lvl="0" algn="l"/>
          <a:endParaRPr lang="en-US" sz="1050">
            <a:solidFill>
              <a:sysClr val="windowText" lastClr="000000"/>
            </a:solidFill>
            <a:effectLst/>
          </a:endParaRPr>
        </a:p>
        <a:p>
          <a:pPr algn="l"/>
          <a:r>
            <a:rPr lang="en-US" sz="1050">
              <a:solidFill>
                <a:sysClr val="windowText" lastClr="000000"/>
              </a:solidFill>
              <a:effectLst/>
              <a:latin typeface="+mn-lt"/>
              <a:ea typeface="+mn-ea"/>
              <a:cs typeface="+mn-cs"/>
            </a:rPr>
            <a:t>The tool gathers data on an organization’s capacity along a broad range of performance parameters. PROGRES_SBCC breaks these down into 123 organizational capacity domains divided into</a:t>
          </a:r>
          <a:r>
            <a:rPr lang="en-US" sz="1050" baseline="0">
              <a:solidFill>
                <a:sysClr val="windowText" lastClr="000000"/>
              </a:solidFill>
              <a:effectLst/>
              <a:latin typeface="+mn-lt"/>
              <a:ea typeface="+mn-ea"/>
              <a:cs typeface="+mn-cs"/>
            </a:rPr>
            <a:t> eight </a:t>
          </a:r>
          <a:r>
            <a:rPr lang="en-US" sz="1050">
              <a:solidFill>
                <a:sysClr val="windowText" lastClr="000000"/>
              </a:solidFill>
              <a:effectLst/>
              <a:latin typeface="+mn-lt"/>
              <a:ea typeface="+mn-ea"/>
              <a:cs typeface="+mn-cs"/>
            </a:rPr>
            <a:t>core domains and five optional domains; assessment of the latter will depend on the mandate of the organization being assessed. These domains include: </a:t>
          </a:r>
        </a:p>
        <a:p>
          <a:pPr algn="l"/>
          <a:endParaRPr lang="en-US" sz="1050" b="1">
            <a:solidFill>
              <a:sysClr val="windowText" lastClr="000000"/>
            </a:solidFill>
            <a:effectLst/>
            <a:latin typeface="+mn-lt"/>
            <a:ea typeface="+mn-ea"/>
            <a:cs typeface="+mn-cs"/>
          </a:endParaRPr>
        </a:p>
        <a:p>
          <a:pPr algn="l"/>
          <a:r>
            <a:rPr lang="en-US" sz="1050" b="1">
              <a:solidFill>
                <a:sysClr val="windowText" lastClr="000000"/>
              </a:solidFill>
              <a:effectLst/>
              <a:latin typeface="+mn-lt"/>
              <a:ea typeface="+mn-ea"/>
              <a:cs typeface="+mn-cs"/>
            </a:rPr>
            <a:t>Core Domains </a:t>
          </a:r>
          <a:endParaRPr lang="en-US" sz="1050">
            <a:solidFill>
              <a:sysClr val="windowText" lastClr="000000"/>
            </a:solidFill>
            <a:effectLst/>
            <a:latin typeface="+mn-lt"/>
            <a:ea typeface="+mn-ea"/>
            <a:cs typeface="+mn-cs"/>
          </a:endParaRPr>
        </a:p>
        <a:p>
          <a:pPr lvl="0" algn="l"/>
          <a:r>
            <a:rPr lang="en-US" sz="1050">
              <a:solidFill>
                <a:sysClr val="windowText" lastClr="000000"/>
              </a:solidFill>
              <a:effectLst/>
              <a:latin typeface="+mn-lt"/>
              <a:ea typeface="+mn-ea"/>
              <a:cs typeface="+mn-cs"/>
            </a:rPr>
            <a:t>1. Governance and Leadership </a:t>
          </a:r>
        </a:p>
        <a:p>
          <a:pPr lvl="0" algn="l"/>
          <a:r>
            <a:rPr lang="en-US" sz="1050">
              <a:solidFill>
                <a:sysClr val="windowText" lastClr="000000"/>
              </a:solidFill>
              <a:effectLst/>
              <a:latin typeface="+mn-lt"/>
              <a:ea typeface="+mn-ea"/>
              <a:cs typeface="+mn-cs"/>
            </a:rPr>
            <a:t>2. Finance, Operations, and Administration</a:t>
          </a:r>
        </a:p>
        <a:p>
          <a:pPr lvl="0" algn="l"/>
          <a:r>
            <a:rPr lang="en-US" sz="1050">
              <a:solidFill>
                <a:sysClr val="windowText" lastClr="000000"/>
              </a:solidFill>
              <a:effectLst/>
              <a:latin typeface="+mn-lt"/>
              <a:ea typeface="+mn-ea"/>
              <a:cs typeface="+mn-cs"/>
            </a:rPr>
            <a:t>3. Resource Mobilization </a:t>
          </a:r>
        </a:p>
        <a:p>
          <a:pPr lvl="0" algn="l"/>
          <a:r>
            <a:rPr lang="en-US" sz="1050">
              <a:solidFill>
                <a:sysClr val="windowText" lastClr="000000"/>
              </a:solidFill>
              <a:effectLst/>
              <a:latin typeface="+mn-lt"/>
              <a:ea typeface="+mn-ea"/>
              <a:cs typeface="+mn-cs"/>
            </a:rPr>
            <a:t>4. Human Resources Management </a:t>
          </a:r>
        </a:p>
        <a:p>
          <a:pPr lvl="0" algn="l"/>
          <a:r>
            <a:rPr lang="en-US" sz="1050">
              <a:solidFill>
                <a:sysClr val="windowText" lastClr="000000"/>
              </a:solidFill>
              <a:effectLst/>
              <a:latin typeface="+mn-lt"/>
              <a:ea typeface="+mn-ea"/>
              <a:cs typeface="+mn-cs"/>
            </a:rPr>
            <a:t>5. Program Management</a:t>
          </a:r>
        </a:p>
        <a:p>
          <a:pPr lvl="0" algn="l"/>
          <a:r>
            <a:rPr lang="en-US" sz="1050">
              <a:solidFill>
                <a:sysClr val="windowText" lastClr="000000"/>
              </a:solidFill>
              <a:effectLst/>
              <a:latin typeface="+mn-lt"/>
              <a:ea typeface="+mn-ea"/>
              <a:cs typeface="+mn-cs"/>
            </a:rPr>
            <a:t>6. Communication </a:t>
          </a:r>
        </a:p>
        <a:p>
          <a:pPr lvl="0" algn="l"/>
          <a:r>
            <a:rPr lang="en-US" sz="1050">
              <a:solidFill>
                <a:sysClr val="windowText" lastClr="000000"/>
              </a:solidFill>
              <a:effectLst/>
              <a:latin typeface="+mn-lt"/>
              <a:ea typeface="+mn-ea"/>
              <a:cs typeface="+mn-cs"/>
            </a:rPr>
            <a:t>7. Monitoring, Evaluation, Reporting, and Knowledge Management</a:t>
          </a:r>
        </a:p>
        <a:p>
          <a:pPr lvl="0" algn="l"/>
          <a:r>
            <a:rPr lang="en-US" sz="1050">
              <a:solidFill>
                <a:sysClr val="windowText" lastClr="000000"/>
              </a:solidFill>
              <a:effectLst/>
              <a:latin typeface="+mn-lt"/>
              <a:ea typeface="+mn-ea"/>
              <a:cs typeface="+mn-cs"/>
            </a:rPr>
            <a:t>8. Social and Behavior Change Communication (SBCC)</a:t>
          </a:r>
        </a:p>
        <a:p>
          <a:pPr algn="l"/>
          <a:endParaRPr lang="en-US" sz="1050" b="1">
            <a:solidFill>
              <a:sysClr val="windowText" lastClr="000000"/>
            </a:solidFill>
            <a:effectLst/>
            <a:latin typeface="+mn-lt"/>
            <a:ea typeface="+mn-ea"/>
            <a:cs typeface="+mn-cs"/>
          </a:endParaRPr>
        </a:p>
        <a:p>
          <a:pPr algn="l"/>
          <a:r>
            <a:rPr lang="en-US" sz="1050" b="1">
              <a:solidFill>
                <a:sysClr val="windowText" lastClr="000000"/>
              </a:solidFill>
              <a:effectLst/>
              <a:latin typeface="+mn-lt"/>
              <a:ea typeface="+mn-ea"/>
              <a:cs typeface="+mn-cs"/>
            </a:rPr>
            <a:t>Optional Domains </a:t>
          </a:r>
          <a:endParaRPr lang="en-US" sz="1050">
            <a:solidFill>
              <a:sysClr val="windowText" lastClr="000000"/>
            </a:solidFill>
            <a:effectLst/>
            <a:latin typeface="+mn-lt"/>
            <a:ea typeface="+mn-ea"/>
            <a:cs typeface="+mn-cs"/>
          </a:endParaRPr>
        </a:p>
        <a:p>
          <a:pPr lvl="0" algn="l"/>
          <a:r>
            <a:rPr lang="en-US" sz="1050">
              <a:solidFill>
                <a:sysClr val="windowText" lastClr="000000"/>
              </a:solidFill>
              <a:effectLst/>
              <a:latin typeface="+mn-lt"/>
              <a:ea typeface="+mn-ea"/>
              <a:cs typeface="+mn-cs"/>
            </a:rPr>
            <a:t>9. Advocacy, Networking, and Alliance Building </a:t>
          </a:r>
        </a:p>
        <a:p>
          <a:pPr lvl="0" algn="l"/>
          <a:r>
            <a:rPr lang="en-US" sz="1050">
              <a:solidFill>
                <a:sysClr val="windowText" lastClr="000000"/>
              </a:solidFill>
              <a:effectLst/>
              <a:latin typeface="+mn-lt"/>
              <a:ea typeface="+mn-ea"/>
              <a:cs typeface="+mn-cs"/>
            </a:rPr>
            <a:t>10. Service Delivery and Quality Assurance </a:t>
          </a:r>
        </a:p>
        <a:p>
          <a:pPr lvl="0" algn="l"/>
          <a:r>
            <a:rPr lang="en-US" sz="1050">
              <a:solidFill>
                <a:sysClr val="windowText" lastClr="000000"/>
              </a:solidFill>
              <a:effectLst/>
              <a:latin typeface="+mn-lt"/>
              <a:ea typeface="+mn-ea"/>
              <a:cs typeface="+mn-cs"/>
            </a:rPr>
            <a:t>11. Coordination and Collaboration</a:t>
          </a:r>
        </a:p>
        <a:p>
          <a:pPr lvl="0" algn="l"/>
          <a:r>
            <a:rPr lang="en-US" sz="1050">
              <a:solidFill>
                <a:sysClr val="windowText" lastClr="000000"/>
              </a:solidFill>
              <a:effectLst/>
              <a:latin typeface="+mn-lt"/>
              <a:ea typeface="+mn-ea"/>
              <a:cs typeface="+mn-cs"/>
            </a:rPr>
            <a:t>12. Grants and Sub-grants Management </a:t>
          </a:r>
        </a:p>
        <a:p>
          <a:pPr marL="0" marR="0" lvl="0" indent="0" algn="l" defTabSz="914400" rtl="0" eaLnBrk="1" fontAlgn="auto" latinLnBrk="0" hangingPunct="1">
            <a:lnSpc>
              <a:spcPct val="100000"/>
            </a:lnSpc>
            <a:spcBef>
              <a:spcPts val="0"/>
            </a:spcBef>
            <a:spcAft>
              <a:spcPts val="0"/>
            </a:spcAft>
            <a:buClrTx/>
            <a:buSzTx/>
            <a:buFontTx/>
            <a:buNone/>
            <a:tabLst/>
            <a:defRPr/>
          </a:pPr>
          <a:r>
            <a:rPr lang="en-US" sz="1050">
              <a:solidFill>
                <a:sysClr val="windowText" lastClr="000000"/>
              </a:solidFill>
              <a:effectLst/>
              <a:latin typeface="+mn-lt"/>
              <a:ea typeface="+mn-ea"/>
              <a:cs typeface="+mn-cs"/>
            </a:rPr>
            <a:t>13. </a:t>
          </a:r>
          <a:r>
            <a:rPr lang="en-US" sz="1100">
              <a:solidFill>
                <a:schemeClr val="dk1"/>
              </a:solidFill>
              <a:effectLst/>
              <a:latin typeface="+mn-lt"/>
              <a:ea typeface="+mn-ea"/>
              <a:cs typeface="+mn-cs"/>
            </a:rPr>
            <a:t>Social Marketing (Futures/SBCC-Mali)</a:t>
          </a:r>
          <a:endParaRPr lang="en-US" sz="1100">
            <a:effectLst/>
          </a:endParaRPr>
        </a:p>
        <a:p>
          <a:pPr algn="l"/>
          <a:endParaRPr lang="en-US" sz="1050">
            <a:solidFill>
              <a:sysClr val="windowText" lastClr="000000"/>
            </a:solidFill>
            <a:effectLst/>
            <a:latin typeface="+mn-lt"/>
            <a:ea typeface="+mn-ea"/>
            <a:cs typeface="+mn-cs"/>
          </a:endParaRPr>
        </a:p>
        <a:p>
          <a:pPr algn="l"/>
          <a:r>
            <a:rPr lang="en-US" sz="1050">
              <a:solidFill>
                <a:sysClr val="windowText" lastClr="000000"/>
              </a:solidFill>
              <a:effectLst/>
              <a:latin typeface="+mn-lt"/>
              <a:ea typeface="+mn-ea"/>
              <a:cs typeface="+mn-cs"/>
            </a:rPr>
            <a:t>Each domain has sub-domains with three to eight</a:t>
          </a:r>
          <a:r>
            <a:rPr lang="en-US" sz="1050" baseline="0">
              <a:solidFill>
                <a:sysClr val="windowText" lastClr="000000"/>
              </a:solidFill>
              <a:effectLst/>
              <a:latin typeface="+mn-lt"/>
              <a:ea typeface="+mn-ea"/>
              <a:cs typeface="+mn-cs"/>
            </a:rPr>
            <a:t> </a:t>
          </a:r>
          <a:r>
            <a:rPr lang="en-US" sz="1050">
              <a:solidFill>
                <a:sysClr val="windowText" lastClr="000000"/>
              </a:solidFill>
              <a:effectLst/>
              <a:latin typeface="+mn-lt"/>
              <a:ea typeface="+mn-ea"/>
              <a:cs typeface="+mn-cs"/>
            </a:rPr>
            <a:t>ideal practices within each sub-domain. The domains and sub-domains in the tool are also designed to be adaptable according to the organization’s context.</a:t>
          </a:r>
        </a:p>
        <a:p>
          <a:pPr algn="l"/>
          <a:endParaRPr lang="en-US" sz="1050" b="1">
            <a:solidFill>
              <a:sysClr val="windowText" lastClr="000000"/>
            </a:solidFill>
            <a:effectLst/>
            <a:latin typeface="+mn-lt"/>
            <a:ea typeface="+mn-ea"/>
            <a:cs typeface="+mn-cs"/>
          </a:endParaRPr>
        </a:p>
        <a:p>
          <a:pPr algn="l"/>
          <a:r>
            <a:rPr lang="en-US" sz="1050" b="1">
              <a:solidFill>
                <a:sysClr val="windowText" lastClr="000000"/>
              </a:solidFill>
              <a:effectLst/>
              <a:latin typeface="+mn-lt"/>
              <a:ea typeface="+mn-ea"/>
              <a:cs typeface="+mn-cs"/>
            </a:rPr>
            <a:t>Assessment process and reporting </a:t>
          </a:r>
          <a:endParaRPr lang="en-US" sz="1050">
            <a:solidFill>
              <a:sysClr val="windowText" lastClr="000000"/>
            </a:solidFill>
            <a:effectLst/>
            <a:latin typeface="+mn-lt"/>
            <a:ea typeface="+mn-ea"/>
            <a:cs typeface="+mn-cs"/>
          </a:endParaRPr>
        </a:p>
        <a:p>
          <a:pPr algn="l"/>
          <a:r>
            <a:rPr lang="en-US" sz="1100">
              <a:solidFill>
                <a:schemeClr val="dk1"/>
              </a:solidFill>
              <a:effectLst/>
              <a:latin typeface="+mn-lt"/>
              <a:ea typeface="+mn-ea"/>
              <a:cs typeface="+mn-cs"/>
            </a:rPr>
            <a:t>The PROGRES_SBCC is best used in self-assessment scenarios where an external facilitator leads the various stakeholders of an organization to assess their own institution against the global organizational system or process standards that have been accepted as critical to overall effectiveness. The evaluator also triangulates the responses based on a pre-workshop onsite system review process. The assessment is conducted through a triangulated approach combining a review of background documents (desk review), interviews, onsite organizational systems review, and focus group discussions. This approach is used to collectively provide scores for the various capacity areas through consensus of the participants, with the input of the facilitator, based on the findings from the desk review and onsite system review. The assessor compiles a report on all the elements of the assessment. </a:t>
          </a:r>
        </a:p>
      </xdr:txBody>
    </xdr:sp>
    <xdr:clientData/>
  </xdr:twoCellAnchor>
  <xdr:twoCellAnchor>
    <xdr:from>
      <xdr:col>1</xdr:col>
      <xdr:colOff>9524</xdr:colOff>
      <xdr:row>46</xdr:row>
      <xdr:rowOff>9525</xdr:rowOff>
    </xdr:from>
    <xdr:to>
      <xdr:col>10</xdr:col>
      <xdr:colOff>409574</xdr:colOff>
      <xdr:row>53</xdr:row>
      <xdr:rowOff>0</xdr:rowOff>
    </xdr:to>
    <xdr:sp macro="" textlink="">
      <xdr:nvSpPr>
        <xdr:cNvPr id="4" name="TextBox 3"/>
        <xdr:cNvSpPr txBox="1"/>
      </xdr:nvSpPr>
      <xdr:spPr>
        <a:xfrm>
          <a:off x="619124" y="9658350"/>
          <a:ext cx="14049375" cy="1323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effectLst/>
              <a:latin typeface="+mn-lt"/>
              <a:ea typeface="+mn-ea"/>
              <a:cs typeface="+mn-cs"/>
            </a:rPr>
            <a:t>Data Entry, Analysis, and Reporting </a:t>
          </a:r>
          <a:endParaRPr lang="en-US" sz="1100">
            <a:solidFill>
              <a:sysClr val="windowText" lastClr="000000"/>
            </a:solidFill>
            <a:effectLst/>
            <a:latin typeface="+mn-lt"/>
            <a:ea typeface="+mn-ea"/>
            <a:cs typeface="+mn-cs"/>
          </a:endParaRPr>
        </a:p>
        <a:p>
          <a:r>
            <a:rPr lang="en-US" sz="1100">
              <a:solidFill>
                <a:schemeClr val="dk1"/>
              </a:solidFill>
              <a:effectLst/>
              <a:latin typeface="+mn-lt"/>
              <a:ea typeface="+mn-ea"/>
              <a:cs typeface="+mn-cs"/>
            </a:rPr>
            <a:t>Data are entered in the tool by selecting from a dropdown list. Data are automatically analyzed and presented to the participants as dashboards. The organization/entity being assessed knows their final capacity score at the end of the assessment exercise. The findings are used to compile a report that specifically lists the capacity gaps identified. The report is shared with the CSOs/government entity for verification and consensus. </a:t>
          </a:r>
        </a:p>
        <a:p>
          <a:endParaRPr lang="en-GB" sz="1100" b="1">
            <a:solidFill>
              <a:sysClr val="windowText" lastClr="000000"/>
            </a:solidFill>
            <a:effectLst/>
            <a:latin typeface="+mn-lt"/>
            <a:ea typeface="+mn-ea"/>
            <a:cs typeface="+mn-cs"/>
          </a:endParaRPr>
        </a:p>
        <a:p>
          <a:r>
            <a:rPr lang="en-GB" sz="1100" b="1">
              <a:solidFill>
                <a:sysClr val="windowText" lastClr="000000"/>
              </a:solidFill>
              <a:effectLst/>
              <a:latin typeface="+mn-lt"/>
              <a:ea typeface="+mn-ea"/>
              <a:cs typeface="+mn-cs"/>
            </a:rPr>
            <a:t>Confidentiality</a:t>
          </a:r>
          <a:endParaRPr lang="en-US" sz="110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effectLst/>
              <a:latin typeface="+mn-lt"/>
              <a:ea typeface="+mn-ea"/>
              <a:cs typeface="+mn-cs"/>
            </a:rPr>
            <a:t>The assessor will maintain confidentiality of all CSO's/government entity information pertaining to the assessment, including organizational, financial, or program issues, panel discussions, issues identified for negotiation and information discussed in other areas of engagement. The assessor will not disclose any of this information to any unauthorized parties. </a:t>
          </a:r>
          <a:endParaRPr lang="en-US" sz="1100">
            <a:solidFill>
              <a:schemeClr val="dk1"/>
            </a:solidFill>
            <a:effectLst/>
            <a:latin typeface="+mn-lt"/>
            <a:ea typeface="+mn-ea"/>
            <a:cs typeface="+mn-cs"/>
          </a:endParaRPr>
        </a:p>
        <a:p>
          <a:r>
            <a:rPr lang="en-GB" sz="1100" i="1">
              <a:solidFill>
                <a:sysClr val="windowText" lastClr="000000"/>
              </a:solidFill>
              <a:effectLst/>
              <a:latin typeface="+mn-lt"/>
              <a:ea typeface="+mn-ea"/>
              <a:cs typeface="+mn-cs"/>
            </a:rPr>
            <a:t>. </a:t>
          </a:r>
          <a:endParaRPr lang="en-US" sz="1100" i="1">
            <a:solidFill>
              <a:sysClr val="windowText" lastClr="000000"/>
            </a:solidFill>
            <a:effectLst/>
            <a:latin typeface="+mn-lt"/>
            <a:ea typeface="+mn-ea"/>
            <a:cs typeface="+mn-cs"/>
          </a:endParaRPr>
        </a:p>
        <a:p>
          <a:endParaRPr lang="en-US" sz="1100"/>
        </a:p>
      </xdr:txBody>
    </xdr:sp>
    <xdr:clientData/>
  </xdr:twoCellAnchor>
  <xdr:twoCellAnchor editAs="oneCell">
    <xdr:from>
      <xdr:col>1</xdr:col>
      <xdr:colOff>10703</xdr:colOff>
      <xdr:row>0</xdr:row>
      <xdr:rowOff>10701</xdr:rowOff>
    </xdr:from>
    <xdr:to>
      <xdr:col>1</xdr:col>
      <xdr:colOff>2698658</xdr:colOff>
      <xdr:row>5</xdr:row>
      <xdr:rowOff>59054</xdr:rowOff>
    </xdr:to>
    <xdr:pic>
      <xdr:nvPicPr>
        <xdr:cNvPr id="5" name="Picture 4"/>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9327" y="10701"/>
          <a:ext cx="2687955" cy="101155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1</xdr:row>
      <xdr:rowOff>88900</xdr:rowOff>
    </xdr:to>
    <xdr:sp macro="" textlink="">
      <xdr:nvSpPr>
        <xdr:cNvPr id="5" name="Right Arrow 4">
          <a:hlinkClick xmlns:r="http://schemas.openxmlformats.org/officeDocument/2006/relationships" r:id="rId1"/>
        </xdr:cNvPr>
        <xdr:cNvSpPr/>
      </xdr:nvSpPr>
      <xdr:spPr>
        <a:xfrm>
          <a:off x="1381125" y="0"/>
          <a:ext cx="0" cy="38417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0</xdr:row>
      <xdr:rowOff>0</xdr:rowOff>
    </xdr:from>
    <xdr:to>
      <xdr:col>1</xdr:col>
      <xdr:colOff>0</xdr:colOff>
      <xdr:row>1</xdr:row>
      <xdr:rowOff>88900</xdr:rowOff>
    </xdr:to>
    <xdr:sp macro="" textlink="">
      <xdr:nvSpPr>
        <xdr:cNvPr id="3" name="Right Arrow 2">
          <a:hlinkClick xmlns:r="http://schemas.openxmlformats.org/officeDocument/2006/relationships" r:id="rId1"/>
        </xdr:cNvPr>
        <xdr:cNvSpPr/>
      </xdr:nvSpPr>
      <xdr:spPr>
        <a:xfrm>
          <a:off x="762000" y="0"/>
          <a:ext cx="0" cy="355600"/>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0</xdr:row>
      <xdr:rowOff>0</xdr:rowOff>
    </xdr:from>
    <xdr:to>
      <xdr:col>1</xdr:col>
      <xdr:colOff>0</xdr:colOff>
      <xdr:row>1</xdr:row>
      <xdr:rowOff>88900</xdr:rowOff>
    </xdr:to>
    <xdr:sp macro="" textlink="">
      <xdr:nvSpPr>
        <xdr:cNvPr id="4" name="Right Arrow 3">
          <a:hlinkClick xmlns:r="http://schemas.openxmlformats.org/officeDocument/2006/relationships" r:id="rId1"/>
        </xdr:cNvPr>
        <xdr:cNvSpPr/>
      </xdr:nvSpPr>
      <xdr:spPr>
        <a:xfrm>
          <a:off x="762000" y="0"/>
          <a:ext cx="0" cy="355600"/>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0</xdr:row>
      <xdr:rowOff>0</xdr:rowOff>
    </xdr:from>
    <xdr:to>
      <xdr:col>1</xdr:col>
      <xdr:colOff>0</xdr:colOff>
      <xdr:row>1</xdr:row>
      <xdr:rowOff>88900</xdr:rowOff>
    </xdr:to>
    <xdr:sp macro="" textlink="">
      <xdr:nvSpPr>
        <xdr:cNvPr id="6" name="Right Arrow 5">
          <a:hlinkClick xmlns:r="http://schemas.openxmlformats.org/officeDocument/2006/relationships" r:id="rId1"/>
        </xdr:cNvPr>
        <xdr:cNvSpPr/>
      </xdr:nvSpPr>
      <xdr:spPr>
        <a:xfrm>
          <a:off x="762000" y="0"/>
          <a:ext cx="0" cy="355600"/>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0</xdr:row>
      <xdr:rowOff>0</xdr:rowOff>
    </xdr:from>
    <xdr:to>
      <xdr:col>1</xdr:col>
      <xdr:colOff>0</xdr:colOff>
      <xdr:row>1</xdr:row>
      <xdr:rowOff>88900</xdr:rowOff>
    </xdr:to>
    <xdr:sp macro="" textlink="">
      <xdr:nvSpPr>
        <xdr:cNvPr id="7" name="Right Arrow 6">
          <a:hlinkClick xmlns:r="http://schemas.openxmlformats.org/officeDocument/2006/relationships" r:id="rId1"/>
        </xdr:cNvPr>
        <xdr:cNvSpPr/>
      </xdr:nvSpPr>
      <xdr:spPr>
        <a:xfrm>
          <a:off x="762000" y="0"/>
          <a:ext cx="0" cy="355600"/>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0</xdr:row>
      <xdr:rowOff>0</xdr:rowOff>
    </xdr:from>
    <xdr:to>
      <xdr:col>1</xdr:col>
      <xdr:colOff>0</xdr:colOff>
      <xdr:row>1</xdr:row>
      <xdr:rowOff>88900</xdr:rowOff>
    </xdr:to>
    <xdr:sp macro="" textlink="">
      <xdr:nvSpPr>
        <xdr:cNvPr id="8" name="Right Arrow 7">
          <a:hlinkClick xmlns:r="http://schemas.openxmlformats.org/officeDocument/2006/relationships" r:id="rId1"/>
        </xdr:cNvPr>
        <xdr:cNvSpPr/>
      </xdr:nvSpPr>
      <xdr:spPr>
        <a:xfrm>
          <a:off x="762000" y="0"/>
          <a:ext cx="0" cy="355600"/>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0</xdr:row>
      <xdr:rowOff>0</xdr:rowOff>
    </xdr:from>
    <xdr:to>
      <xdr:col>1</xdr:col>
      <xdr:colOff>0</xdr:colOff>
      <xdr:row>1</xdr:row>
      <xdr:rowOff>88900</xdr:rowOff>
    </xdr:to>
    <xdr:sp macro="" textlink="">
      <xdr:nvSpPr>
        <xdr:cNvPr id="9" name="Right Arrow 8">
          <a:hlinkClick xmlns:r="http://schemas.openxmlformats.org/officeDocument/2006/relationships" r:id="rId1"/>
        </xdr:cNvPr>
        <xdr:cNvSpPr/>
      </xdr:nvSpPr>
      <xdr:spPr>
        <a:xfrm>
          <a:off x="762000" y="0"/>
          <a:ext cx="0" cy="355600"/>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12</xdr:col>
      <xdr:colOff>457200</xdr:colOff>
      <xdr:row>3</xdr:row>
      <xdr:rowOff>19050</xdr:rowOff>
    </xdr:from>
    <xdr:to>
      <xdr:col>20</xdr:col>
      <xdr:colOff>152400</xdr:colOff>
      <xdr:row>4</xdr:row>
      <xdr:rowOff>38100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2</xdr:row>
      <xdr:rowOff>88900</xdr:rowOff>
    </xdr:to>
    <xdr:sp macro="" textlink="">
      <xdr:nvSpPr>
        <xdr:cNvPr id="2" name="Right Arrow 1">
          <a:hlinkClick xmlns:r="http://schemas.openxmlformats.org/officeDocument/2006/relationships" r:id="rId1"/>
        </xdr:cNvPr>
        <xdr:cNvSpPr/>
      </xdr:nvSpPr>
      <xdr:spPr>
        <a:xfrm>
          <a:off x="866775" y="0"/>
          <a:ext cx="0" cy="29527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0</xdr:row>
      <xdr:rowOff>0</xdr:rowOff>
    </xdr:from>
    <xdr:to>
      <xdr:col>1</xdr:col>
      <xdr:colOff>0</xdr:colOff>
      <xdr:row>1</xdr:row>
      <xdr:rowOff>88900</xdr:rowOff>
    </xdr:to>
    <xdr:sp macro="" textlink="">
      <xdr:nvSpPr>
        <xdr:cNvPr id="10" name="Right Arrow 9">
          <a:hlinkClick xmlns:r="http://schemas.openxmlformats.org/officeDocument/2006/relationships" r:id="rId1"/>
        </xdr:cNvPr>
        <xdr:cNvSpPr/>
      </xdr:nvSpPr>
      <xdr:spPr>
        <a:xfrm>
          <a:off x="762000" y="0"/>
          <a:ext cx="0" cy="46037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0</xdr:row>
      <xdr:rowOff>0</xdr:rowOff>
    </xdr:from>
    <xdr:to>
      <xdr:col>1</xdr:col>
      <xdr:colOff>0</xdr:colOff>
      <xdr:row>1</xdr:row>
      <xdr:rowOff>88900</xdr:rowOff>
    </xdr:to>
    <xdr:sp macro="" textlink="">
      <xdr:nvSpPr>
        <xdr:cNvPr id="11" name="Right Arrow 10">
          <a:hlinkClick xmlns:r="http://schemas.openxmlformats.org/officeDocument/2006/relationships" r:id="rId1"/>
        </xdr:cNvPr>
        <xdr:cNvSpPr/>
      </xdr:nvSpPr>
      <xdr:spPr>
        <a:xfrm>
          <a:off x="762000" y="0"/>
          <a:ext cx="0" cy="46037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0</xdr:row>
      <xdr:rowOff>0</xdr:rowOff>
    </xdr:from>
    <xdr:to>
      <xdr:col>1</xdr:col>
      <xdr:colOff>0</xdr:colOff>
      <xdr:row>1</xdr:row>
      <xdr:rowOff>88900</xdr:rowOff>
    </xdr:to>
    <xdr:sp macro="" textlink="">
      <xdr:nvSpPr>
        <xdr:cNvPr id="12" name="Right Arrow 11">
          <a:hlinkClick xmlns:r="http://schemas.openxmlformats.org/officeDocument/2006/relationships" r:id="rId1"/>
        </xdr:cNvPr>
        <xdr:cNvSpPr/>
      </xdr:nvSpPr>
      <xdr:spPr>
        <a:xfrm>
          <a:off x="762000" y="0"/>
          <a:ext cx="0" cy="46037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0</xdr:row>
      <xdr:rowOff>0</xdr:rowOff>
    </xdr:from>
    <xdr:to>
      <xdr:col>1</xdr:col>
      <xdr:colOff>0</xdr:colOff>
      <xdr:row>1</xdr:row>
      <xdr:rowOff>88900</xdr:rowOff>
    </xdr:to>
    <xdr:sp macro="" textlink="">
      <xdr:nvSpPr>
        <xdr:cNvPr id="13" name="Right Arrow 12">
          <a:hlinkClick xmlns:r="http://schemas.openxmlformats.org/officeDocument/2006/relationships" r:id="rId1"/>
        </xdr:cNvPr>
        <xdr:cNvSpPr/>
      </xdr:nvSpPr>
      <xdr:spPr>
        <a:xfrm>
          <a:off x="762000" y="0"/>
          <a:ext cx="0" cy="46037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0</xdr:row>
      <xdr:rowOff>0</xdr:rowOff>
    </xdr:from>
    <xdr:to>
      <xdr:col>1</xdr:col>
      <xdr:colOff>0</xdr:colOff>
      <xdr:row>1</xdr:row>
      <xdr:rowOff>88900</xdr:rowOff>
    </xdr:to>
    <xdr:sp macro="" textlink="">
      <xdr:nvSpPr>
        <xdr:cNvPr id="14" name="Right Arrow 13">
          <a:hlinkClick xmlns:r="http://schemas.openxmlformats.org/officeDocument/2006/relationships" r:id="rId1"/>
        </xdr:cNvPr>
        <xdr:cNvSpPr/>
      </xdr:nvSpPr>
      <xdr:spPr>
        <a:xfrm>
          <a:off x="762000" y="0"/>
          <a:ext cx="0" cy="46037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0</xdr:row>
      <xdr:rowOff>0</xdr:rowOff>
    </xdr:from>
    <xdr:to>
      <xdr:col>1</xdr:col>
      <xdr:colOff>0</xdr:colOff>
      <xdr:row>1</xdr:row>
      <xdr:rowOff>88900</xdr:rowOff>
    </xdr:to>
    <xdr:sp macro="" textlink="">
      <xdr:nvSpPr>
        <xdr:cNvPr id="15" name="Right Arrow 14">
          <a:hlinkClick xmlns:r="http://schemas.openxmlformats.org/officeDocument/2006/relationships" r:id="rId1"/>
        </xdr:cNvPr>
        <xdr:cNvSpPr/>
      </xdr:nvSpPr>
      <xdr:spPr>
        <a:xfrm>
          <a:off x="762000" y="0"/>
          <a:ext cx="0" cy="46037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0</xdr:row>
      <xdr:rowOff>0</xdr:rowOff>
    </xdr:from>
    <xdr:to>
      <xdr:col>1</xdr:col>
      <xdr:colOff>0</xdr:colOff>
      <xdr:row>1</xdr:row>
      <xdr:rowOff>88900</xdr:rowOff>
    </xdr:to>
    <xdr:sp macro="" textlink="">
      <xdr:nvSpPr>
        <xdr:cNvPr id="16" name="Right Arrow 15">
          <a:hlinkClick xmlns:r="http://schemas.openxmlformats.org/officeDocument/2006/relationships" r:id="rId1"/>
        </xdr:cNvPr>
        <xdr:cNvSpPr/>
      </xdr:nvSpPr>
      <xdr:spPr>
        <a:xfrm>
          <a:off x="762000" y="0"/>
          <a:ext cx="0" cy="46037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12</xdr:col>
      <xdr:colOff>257175</xdr:colOff>
      <xdr:row>2</xdr:row>
      <xdr:rowOff>619125</xdr:rowOff>
    </xdr:from>
    <xdr:to>
      <xdr:col>19</xdr:col>
      <xdr:colOff>606425</xdr:colOff>
      <xdr:row>4</xdr:row>
      <xdr:rowOff>298450</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2</xdr:row>
      <xdr:rowOff>0</xdr:rowOff>
    </xdr:to>
    <xdr:sp macro="" textlink="">
      <xdr:nvSpPr>
        <xdr:cNvPr id="17" name="Right Arrow 16">
          <a:hlinkClick xmlns:r="http://schemas.openxmlformats.org/officeDocument/2006/relationships" r:id="rId1"/>
        </xdr:cNvPr>
        <xdr:cNvSpPr/>
      </xdr:nvSpPr>
      <xdr:spPr>
        <a:xfrm>
          <a:off x="762000" y="0"/>
          <a:ext cx="0" cy="32702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1</xdr:row>
      <xdr:rowOff>0</xdr:rowOff>
    </xdr:from>
    <xdr:to>
      <xdr:col>1</xdr:col>
      <xdr:colOff>0</xdr:colOff>
      <xdr:row>2</xdr:row>
      <xdr:rowOff>0</xdr:rowOff>
    </xdr:to>
    <xdr:sp macro="" textlink="">
      <xdr:nvSpPr>
        <xdr:cNvPr id="18" name="Right Arrow 17">
          <a:hlinkClick xmlns:r="http://schemas.openxmlformats.org/officeDocument/2006/relationships" r:id="rId1"/>
        </xdr:cNvPr>
        <xdr:cNvSpPr/>
      </xdr:nvSpPr>
      <xdr:spPr>
        <a:xfrm>
          <a:off x="762000" y="0"/>
          <a:ext cx="0" cy="32702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1</xdr:row>
      <xdr:rowOff>0</xdr:rowOff>
    </xdr:from>
    <xdr:to>
      <xdr:col>1</xdr:col>
      <xdr:colOff>0</xdr:colOff>
      <xdr:row>2</xdr:row>
      <xdr:rowOff>0</xdr:rowOff>
    </xdr:to>
    <xdr:sp macro="" textlink="">
      <xdr:nvSpPr>
        <xdr:cNvPr id="19" name="Right Arrow 18">
          <a:hlinkClick xmlns:r="http://schemas.openxmlformats.org/officeDocument/2006/relationships" r:id="rId1"/>
        </xdr:cNvPr>
        <xdr:cNvSpPr/>
      </xdr:nvSpPr>
      <xdr:spPr>
        <a:xfrm>
          <a:off x="762000" y="0"/>
          <a:ext cx="0" cy="32702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1</xdr:row>
      <xdr:rowOff>0</xdr:rowOff>
    </xdr:from>
    <xdr:to>
      <xdr:col>1</xdr:col>
      <xdr:colOff>0</xdr:colOff>
      <xdr:row>2</xdr:row>
      <xdr:rowOff>0</xdr:rowOff>
    </xdr:to>
    <xdr:sp macro="" textlink="">
      <xdr:nvSpPr>
        <xdr:cNvPr id="20" name="Right Arrow 19">
          <a:hlinkClick xmlns:r="http://schemas.openxmlformats.org/officeDocument/2006/relationships" r:id="rId1"/>
        </xdr:cNvPr>
        <xdr:cNvSpPr/>
      </xdr:nvSpPr>
      <xdr:spPr>
        <a:xfrm>
          <a:off x="762000" y="0"/>
          <a:ext cx="0" cy="32702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1</xdr:row>
      <xdr:rowOff>0</xdr:rowOff>
    </xdr:from>
    <xdr:to>
      <xdr:col>1</xdr:col>
      <xdr:colOff>0</xdr:colOff>
      <xdr:row>2</xdr:row>
      <xdr:rowOff>0</xdr:rowOff>
    </xdr:to>
    <xdr:sp macro="" textlink="">
      <xdr:nvSpPr>
        <xdr:cNvPr id="21" name="Right Arrow 20">
          <a:hlinkClick xmlns:r="http://schemas.openxmlformats.org/officeDocument/2006/relationships" r:id="rId1"/>
        </xdr:cNvPr>
        <xdr:cNvSpPr/>
      </xdr:nvSpPr>
      <xdr:spPr>
        <a:xfrm>
          <a:off x="762000" y="0"/>
          <a:ext cx="0" cy="32702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1</xdr:row>
      <xdr:rowOff>0</xdr:rowOff>
    </xdr:from>
    <xdr:to>
      <xdr:col>1</xdr:col>
      <xdr:colOff>0</xdr:colOff>
      <xdr:row>2</xdr:row>
      <xdr:rowOff>0</xdr:rowOff>
    </xdr:to>
    <xdr:sp macro="" textlink="">
      <xdr:nvSpPr>
        <xdr:cNvPr id="22" name="Right Arrow 21">
          <a:hlinkClick xmlns:r="http://schemas.openxmlformats.org/officeDocument/2006/relationships" r:id="rId1"/>
        </xdr:cNvPr>
        <xdr:cNvSpPr/>
      </xdr:nvSpPr>
      <xdr:spPr>
        <a:xfrm>
          <a:off x="762000" y="0"/>
          <a:ext cx="0" cy="32702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1</xdr:row>
      <xdr:rowOff>0</xdr:rowOff>
    </xdr:from>
    <xdr:to>
      <xdr:col>1</xdr:col>
      <xdr:colOff>0</xdr:colOff>
      <xdr:row>2</xdr:row>
      <xdr:rowOff>0</xdr:rowOff>
    </xdr:to>
    <xdr:sp macro="" textlink="">
      <xdr:nvSpPr>
        <xdr:cNvPr id="23" name="Right Arrow 22">
          <a:hlinkClick xmlns:r="http://schemas.openxmlformats.org/officeDocument/2006/relationships" r:id="rId1"/>
        </xdr:cNvPr>
        <xdr:cNvSpPr/>
      </xdr:nvSpPr>
      <xdr:spPr>
        <a:xfrm>
          <a:off x="762000" y="0"/>
          <a:ext cx="0" cy="32702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3</xdr:col>
      <xdr:colOff>0</xdr:colOff>
      <xdr:row>1</xdr:row>
      <xdr:rowOff>0</xdr:rowOff>
    </xdr:from>
    <xdr:to>
      <xdr:col>3</xdr:col>
      <xdr:colOff>0</xdr:colOff>
      <xdr:row>2</xdr:row>
      <xdr:rowOff>0</xdr:rowOff>
    </xdr:to>
    <xdr:sp macro="" textlink="">
      <xdr:nvSpPr>
        <xdr:cNvPr id="32" name="Right Arrow 31">
          <a:hlinkClick xmlns:r="http://schemas.openxmlformats.org/officeDocument/2006/relationships" r:id="rId1"/>
        </xdr:cNvPr>
        <xdr:cNvSpPr/>
      </xdr:nvSpPr>
      <xdr:spPr>
        <a:xfrm>
          <a:off x="762000" y="0"/>
          <a:ext cx="0" cy="70802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3</xdr:col>
      <xdr:colOff>0</xdr:colOff>
      <xdr:row>1</xdr:row>
      <xdr:rowOff>0</xdr:rowOff>
    </xdr:from>
    <xdr:to>
      <xdr:col>3</xdr:col>
      <xdr:colOff>0</xdr:colOff>
      <xdr:row>2</xdr:row>
      <xdr:rowOff>0</xdr:rowOff>
    </xdr:to>
    <xdr:sp macro="" textlink="">
      <xdr:nvSpPr>
        <xdr:cNvPr id="33" name="Right Arrow 32">
          <a:hlinkClick xmlns:r="http://schemas.openxmlformats.org/officeDocument/2006/relationships" r:id="rId1"/>
        </xdr:cNvPr>
        <xdr:cNvSpPr/>
      </xdr:nvSpPr>
      <xdr:spPr>
        <a:xfrm>
          <a:off x="762000" y="0"/>
          <a:ext cx="0" cy="38417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3</xdr:col>
      <xdr:colOff>0</xdr:colOff>
      <xdr:row>1</xdr:row>
      <xdr:rowOff>0</xdr:rowOff>
    </xdr:from>
    <xdr:to>
      <xdr:col>3</xdr:col>
      <xdr:colOff>0</xdr:colOff>
      <xdr:row>2</xdr:row>
      <xdr:rowOff>0</xdr:rowOff>
    </xdr:to>
    <xdr:sp macro="" textlink="">
      <xdr:nvSpPr>
        <xdr:cNvPr id="34" name="Right Arrow 33">
          <a:hlinkClick xmlns:r="http://schemas.openxmlformats.org/officeDocument/2006/relationships" r:id="rId1"/>
        </xdr:cNvPr>
        <xdr:cNvSpPr/>
      </xdr:nvSpPr>
      <xdr:spPr>
        <a:xfrm>
          <a:off x="762000" y="0"/>
          <a:ext cx="0" cy="38417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3</xdr:col>
      <xdr:colOff>0</xdr:colOff>
      <xdr:row>1</xdr:row>
      <xdr:rowOff>0</xdr:rowOff>
    </xdr:from>
    <xdr:to>
      <xdr:col>3</xdr:col>
      <xdr:colOff>0</xdr:colOff>
      <xdr:row>2</xdr:row>
      <xdr:rowOff>0</xdr:rowOff>
    </xdr:to>
    <xdr:sp macro="" textlink="">
      <xdr:nvSpPr>
        <xdr:cNvPr id="35" name="Right Arrow 34">
          <a:hlinkClick xmlns:r="http://schemas.openxmlformats.org/officeDocument/2006/relationships" r:id="rId1"/>
        </xdr:cNvPr>
        <xdr:cNvSpPr/>
      </xdr:nvSpPr>
      <xdr:spPr>
        <a:xfrm>
          <a:off x="762000" y="0"/>
          <a:ext cx="0" cy="38417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3</xdr:col>
      <xdr:colOff>0</xdr:colOff>
      <xdr:row>1</xdr:row>
      <xdr:rowOff>0</xdr:rowOff>
    </xdr:from>
    <xdr:to>
      <xdr:col>3</xdr:col>
      <xdr:colOff>0</xdr:colOff>
      <xdr:row>2</xdr:row>
      <xdr:rowOff>0</xdr:rowOff>
    </xdr:to>
    <xdr:sp macro="" textlink="">
      <xdr:nvSpPr>
        <xdr:cNvPr id="36" name="Right Arrow 35">
          <a:hlinkClick xmlns:r="http://schemas.openxmlformats.org/officeDocument/2006/relationships" r:id="rId1"/>
        </xdr:cNvPr>
        <xdr:cNvSpPr/>
      </xdr:nvSpPr>
      <xdr:spPr>
        <a:xfrm>
          <a:off x="762000" y="0"/>
          <a:ext cx="0" cy="38417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3</xdr:col>
      <xdr:colOff>0</xdr:colOff>
      <xdr:row>1</xdr:row>
      <xdr:rowOff>0</xdr:rowOff>
    </xdr:from>
    <xdr:to>
      <xdr:col>3</xdr:col>
      <xdr:colOff>0</xdr:colOff>
      <xdr:row>2</xdr:row>
      <xdr:rowOff>0</xdr:rowOff>
    </xdr:to>
    <xdr:sp macro="" textlink="">
      <xdr:nvSpPr>
        <xdr:cNvPr id="37" name="Right Arrow 36">
          <a:hlinkClick xmlns:r="http://schemas.openxmlformats.org/officeDocument/2006/relationships" r:id="rId1"/>
        </xdr:cNvPr>
        <xdr:cNvSpPr/>
      </xdr:nvSpPr>
      <xdr:spPr>
        <a:xfrm>
          <a:off x="762000" y="0"/>
          <a:ext cx="0" cy="38417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3</xdr:col>
      <xdr:colOff>0</xdr:colOff>
      <xdr:row>1</xdr:row>
      <xdr:rowOff>0</xdr:rowOff>
    </xdr:from>
    <xdr:to>
      <xdr:col>3</xdr:col>
      <xdr:colOff>0</xdr:colOff>
      <xdr:row>2</xdr:row>
      <xdr:rowOff>0</xdr:rowOff>
    </xdr:to>
    <xdr:sp macro="" textlink="">
      <xdr:nvSpPr>
        <xdr:cNvPr id="38" name="Right Arrow 37">
          <a:hlinkClick xmlns:r="http://schemas.openxmlformats.org/officeDocument/2006/relationships" r:id="rId1"/>
        </xdr:cNvPr>
        <xdr:cNvSpPr/>
      </xdr:nvSpPr>
      <xdr:spPr>
        <a:xfrm>
          <a:off x="762000" y="0"/>
          <a:ext cx="0" cy="38417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3</xdr:col>
      <xdr:colOff>0</xdr:colOff>
      <xdr:row>1</xdr:row>
      <xdr:rowOff>0</xdr:rowOff>
    </xdr:from>
    <xdr:to>
      <xdr:col>3</xdr:col>
      <xdr:colOff>0</xdr:colOff>
      <xdr:row>2</xdr:row>
      <xdr:rowOff>0</xdr:rowOff>
    </xdr:to>
    <xdr:sp macro="" textlink="">
      <xdr:nvSpPr>
        <xdr:cNvPr id="39" name="Right Arrow 38">
          <a:hlinkClick xmlns:r="http://schemas.openxmlformats.org/officeDocument/2006/relationships" r:id="rId1"/>
        </xdr:cNvPr>
        <xdr:cNvSpPr/>
      </xdr:nvSpPr>
      <xdr:spPr>
        <a:xfrm>
          <a:off x="762000" y="0"/>
          <a:ext cx="0" cy="38417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1</xdr:row>
      <xdr:rowOff>0</xdr:rowOff>
    </xdr:from>
    <xdr:to>
      <xdr:col>1</xdr:col>
      <xdr:colOff>0</xdr:colOff>
      <xdr:row>1</xdr:row>
      <xdr:rowOff>88900</xdr:rowOff>
    </xdr:to>
    <xdr:sp macro="" textlink="">
      <xdr:nvSpPr>
        <xdr:cNvPr id="43" name="Right Arrow 42">
          <a:hlinkClick xmlns:r="http://schemas.openxmlformats.org/officeDocument/2006/relationships" r:id="rId1"/>
        </xdr:cNvPr>
        <xdr:cNvSpPr/>
      </xdr:nvSpPr>
      <xdr:spPr>
        <a:xfrm>
          <a:off x="762000" y="0"/>
          <a:ext cx="0" cy="355600"/>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1</xdr:row>
      <xdr:rowOff>0</xdr:rowOff>
    </xdr:from>
    <xdr:to>
      <xdr:col>1</xdr:col>
      <xdr:colOff>0</xdr:colOff>
      <xdr:row>1</xdr:row>
      <xdr:rowOff>88900</xdr:rowOff>
    </xdr:to>
    <xdr:sp macro="" textlink="">
      <xdr:nvSpPr>
        <xdr:cNvPr id="44" name="Right Arrow 43">
          <a:hlinkClick xmlns:r="http://schemas.openxmlformats.org/officeDocument/2006/relationships" r:id="rId1"/>
        </xdr:cNvPr>
        <xdr:cNvSpPr/>
      </xdr:nvSpPr>
      <xdr:spPr>
        <a:xfrm>
          <a:off x="762000" y="0"/>
          <a:ext cx="0" cy="355600"/>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1</xdr:row>
      <xdr:rowOff>0</xdr:rowOff>
    </xdr:from>
    <xdr:to>
      <xdr:col>1</xdr:col>
      <xdr:colOff>0</xdr:colOff>
      <xdr:row>1</xdr:row>
      <xdr:rowOff>88900</xdr:rowOff>
    </xdr:to>
    <xdr:sp macro="" textlink="">
      <xdr:nvSpPr>
        <xdr:cNvPr id="45" name="Right Arrow 44">
          <a:hlinkClick xmlns:r="http://schemas.openxmlformats.org/officeDocument/2006/relationships" r:id="rId1"/>
        </xdr:cNvPr>
        <xdr:cNvSpPr/>
      </xdr:nvSpPr>
      <xdr:spPr>
        <a:xfrm>
          <a:off x="762000" y="0"/>
          <a:ext cx="0" cy="355600"/>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0</xdr:row>
      <xdr:rowOff>0</xdr:rowOff>
    </xdr:from>
    <xdr:to>
      <xdr:col>1</xdr:col>
      <xdr:colOff>0</xdr:colOff>
      <xdr:row>1</xdr:row>
      <xdr:rowOff>88900</xdr:rowOff>
    </xdr:to>
    <xdr:sp macro="" textlink="">
      <xdr:nvSpPr>
        <xdr:cNvPr id="48" name="Right Arrow 47">
          <a:hlinkClick xmlns:r="http://schemas.openxmlformats.org/officeDocument/2006/relationships" r:id="rId1"/>
        </xdr:cNvPr>
        <xdr:cNvSpPr/>
      </xdr:nvSpPr>
      <xdr:spPr>
        <a:xfrm>
          <a:off x="762000" y="0"/>
          <a:ext cx="0" cy="36512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0</xdr:row>
      <xdr:rowOff>0</xdr:rowOff>
    </xdr:from>
    <xdr:to>
      <xdr:col>1</xdr:col>
      <xdr:colOff>0</xdr:colOff>
      <xdr:row>1</xdr:row>
      <xdr:rowOff>88900</xdr:rowOff>
    </xdr:to>
    <xdr:sp macro="" textlink="">
      <xdr:nvSpPr>
        <xdr:cNvPr id="49" name="Right Arrow 48">
          <a:hlinkClick xmlns:r="http://schemas.openxmlformats.org/officeDocument/2006/relationships" r:id="rId1"/>
        </xdr:cNvPr>
        <xdr:cNvSpPr/>
      </xdr:nvSpPr>
      <xdr:spPr>
        <a:xfrm>
          <a:off x="762000" y="0"/>
          <a:ext cx="0" cy="36512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14</xdr:col>
      <xdr:colOff>0</xdr:colOff>
      <xdr:row>2</xdr:row>
      <xdr:rowOff>493059</xdr:rowOff>
    </xdr:from>
    <xdr:to>
      <xdr:col>22</xdr:col>
      <xdr:colOff>466725</xdr:colOff>
      <xdr:row>4</xdr:row>
      <xdr:rowOff>1304926</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1</xdr:row>
      <xdr:rowOff>88900</xdr:rowOff>
    </xdr:to>
    <xdr:sp macro="" textlink="">
      <xdr:nvSpPr>
        <xdr:cNvPr id="2" name="Right Arrow 1">
          <a:hlinkClick xmlns:r="http://schemas.openxmlformats.org/officeDocument/2006/relationships" r:id="rId1"/>
        </xdr:cNvPr>
        <xdr:cNvSpPr/>
      </xdr:nvSpPr>
      <xdr:spPr>
        <a:xfrm>
          <a:off x="942975" y="0"/>
          <a:ext cx="0" cy="42227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0</xdr:row>
      <xdr:rowOff>0</xdr:rowOff>
    </xdr:from>
    <xdr:to>
      <xdr:col>1</xdr:col>
      <xdr:colOff>0</xdr:colOff>
      <xdr:row>2</xdr:row>
      <xdr:rowOff>88900</xdr:rowOff>
    </xdr:to>
    <xdr:sp macro="" textlink="">
      <xdr:nvSpPr>
        <xdr:cNvPr id="11" name="Right Arrow 10">
          <a:hlinkClick xmlns:r="http://schemas.openxmlformats.org/officeDocument/2006/relationships" r:id="rId1"/>
        </xdr:cNvPr>
        <xdr:cNvSpPr/>
      </xdr:nvSpPr>
      <xdr:spPr>
        <a:xfrm>
          <a:off x="762000" y="0"/>
          <a:ext cx="0" cy="78422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0</xdr:row>
      <xdr:rowOff>0</xdr:rowOff>
    </xdr:from>
    <xdr:to>
      <xdr:col>1</xdr:col>
      <xdr:colOff>0</xdr:colOff>
      <xdr:row>1</xdr:row>
      <xdr:rowOff>88900</xdr:rowOff>
    </xdr:to>
    <xdr:sp macro="" textlink="">
      <xdr:nvSpPr>
        <xdr:cNvPr id="12" name="Right Arrow 11">
          <a:hlinkClick xmlns:r="http://schemas.openxmlformats.org/officeDocument/2006/relationships" r:id="rId1"/>
        </xdr:cNvPr>
        <xdr:cNvSpPr/>
      </xdr:nvSpPr>
      <xdr:spPr>
        <a:xfrm>
          <a:off x="762000" y="0"/>
          <a:ext cx="0" cy="46037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0</xdr:row>
      <xdr:rowOff>0</xdr:rowOff>
    </xdr:from>
    <xdr:to>
      <xdr:col>1</xdr:col>
      <xdr:colOff>0</xdr:colOff>
      <xdr:row>1</xdr:row>
      <xdr:rowOff>88900</xdr:rowOff>
    </xdr:to>
    <xdr:sp macro="" textlink="">
      <xdr:nvSpPr>
        <xdr:cNvPr id="13" name="Right Arrow 12">
          <a:hlinkClick xmlns:r="http://schemas.openxmlformats.org/officeDocument/2006/relationships" r:id="rId1"/>
        </xdr:cNvPr>
        <xdr:cNvSpPr/>
      </xdr:nvSpPr>
      <xdr:spPr>
        <a:xfrm>
          <a:off x="762000" y="0"/>
          <a:ext cx="0" cy="46037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0</xdr:row>
      <xdr:rowOff>0</xdr:rowOff>
    </xdr:from>
    <xdr:to>
      <xdr:col>1</xdr:col>
      <xdr:colOff>0</xdr:colOff>
      <xdr:row>1</xdr:row>
      <xdr:rowOff>88900</xdr:rowOff>
    </xdr:to>
    <xdr:sp macro="" textlink="">
      <xdr:nvSpPr>
        <xdr:cNvPr id="14" name="Right Arrow 13">
          <a:hlinkClick xmlns:r="http://schemas.openxmlformats.org/officeDocument/2006/relationships" r:id="rId1"/>
        </xdr:cNvPr>
        <xdr:cNvSpPr/>
      </xdr:nvSpPr>
      <xdr:spPr>
        <a:xfrm>
          <a:off x="762000" y="0"/>
          <a:ext cx="0" cy="46037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0</xdr:row>
      <xdr:rowOff>0</xdr:rowOff>
    </xdr:from>
    <xdr:to>
      <xdr:col>1</xdr:col>
      <xdr:colOff>0</xdr:colOff>
      <xdr:row>1</xdr:row>
      <xdr:rowOff>88900</xdr:rowOff>
    </xdr:to>
    <xdr:sp macro="" textlink="">
      <xdr:nvSpPr>
        <xdr:cNvPr id="15" name="Right Arrow 14">
          <a:hlinkClick xmlns:r="http://schemas.openxmlformats.org/officeDocument/2006/relationships" r:id="rId1"/>
        </xdr:cNvPr>
        <xdr:cNvSpPr/>
      </xdr:nvSpPr>
      <xdr:spPr>
        <a:xfrm>
          <a:off x="762000" y="0"/>
          <a:ext cx="0" cy="46037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0</xdr:row>
      <xdr:rowOff>0</xdr:rowOff>
    </xdr:from>
    <xdr:to>
      <xdr:col>1</xdr:col>
      <xdr:colOff>0</xdr:colOff>
      <xdr:row>1</xdr:row>
      <xdr:rowOff>88900</xdr:rowOff>
    </xdr:to>
    <xdr:sp macro="" textlink="">
      <xdr:nvSpPr>
        <xdr:cNvPr id="16" name="Right Arrow 15">
          <a:hlinkClick xmlns:r="http://schemas.openxmlformats.org/officeDocument/2006/relationships" r:id="rId1"/>
        </xdr:cNvPr>
        <xdr:cNvSpPr/>
      </xdr:nvSpPr>
      <xdr:spPr>
        <a:xfrm>
          <a:off x="762000" y="0"/>
          <a:ext cx="0" cy="46037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0</xdr:row>
      <xdr:rowOff>0</xdr:rowOff>
    </xdr:from>
    <xdr:to>
      <xdr:col>1</xdr:col>
      <xdr:colOff>0</xdr:colOff>
      <xdr:row>1</xdr:row>
      <xdr:rowOff>88900</xdr:rowOff>
    </xdr:to>
    <xdr:sp macro="" textlink="">
      <xdr:nvSpPr>
        <xdr:cNvPr id="17" name="Right Arrow 16">
          <a:hlinkClick xmlns:r="http://schemas.openxmlformats.org/officeDocument/2006/relationships" r:id="rId1"/>
        </xdr:cNvPr>
        <xdr:cNvSpPr/>
      </xdr:nvSpPr>
      <xdr:spPr>
        <a:xfrm>
          <a:off x="762000" y="0"/>
          <a:ext cx="0" cy="46037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0</xdr:row>
      <xdr:rowOff>0</xdr:rowOff>
    </xdr:from>
    <xdr:to>
      <xdr:col>1</xdr:col>
      <xdr:colOff>0</xdr:colOff>
      <xdr:row>1</xdr:row>
      <xdr:rowOff>88900</xdr:rowOff>
    </xdr:to>
    <xdr:sp macro="" textlink="">
      <xdr:nvSpPr>
        <xdr:cNvPr id="18" name="Right Arrow 17">
          <a:hlinkClick xmlns:r="http://schemas.openxmlformats.org/officeDocument/2006/relationships" r:id="rId1"/>
        </xdr:cNvPr>
        <xdr:cNvSpPr/>
      </xdr:nvSpPr>
      <xdr:spPr>
        <a:xfrm>
          <a:off x="762000" y="0"/>
          <a:ext cx="0" cy="46037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12</xdr:col>
      <xdr:colOff>400050</xdr:colOff>
      <xdr:row>3</xdr:row>
      <xdr:rowOff>304800</xdr:rowOff>
    </xdr:from>
    <xdr:to>
      <xdr:col>19</xdr:col>
      <xdr:colOff>276225</xdr:colOff>
      <xdr:row>4</xdr:row>
      <xdr:rowOff>1637977</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180974</xdr:colOff>
      <xdr:row>0</xdr:row>
      <xdr:rowOff>147636</xdr:rowOff>
    </xdr:from>
    <xdr:to>
      <xdr:col>11</xdr:col>
      <xdr:colOff>333375</xdr:colOff>
      <xdr:row>15</xdr:row>
      <xdr:rowOff>38100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57149</xdr:colOff>
      <xdr:row>0</xdr:row>
      <xdr:rowOff>152650</xdr:rowOff>
    </xdr:from>
    <xdr:to>
      <xdr:col>19</xdr:col>
      <xdr:colOff>80209</xdr:colOff>
      <xdr:row>15</xdr:row>
      <xdr:rowOff>28575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533399</xdr:colOff>
      <xdr:row>17</xdr:row>
      <xdr:rowOff>119062</xdr:rowOff>
    </xdr:from>
    <xdr:to>
      <xdr:col>14</xdr:col>
      <xdr:colOff>76199</xdr:colOff>
      <xdr:row>31</xdr:row>
      <xdr:rowOff>76200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258533</xdr:colOff>
      <xdr:row>39</xdr:row>
      <xdr:rowOff>70757</xdr:rowOff>
    </xdr:from>
    <xdr:to>
      <xdr:col>19</xdr:col>
      <xdr:colOff>381000</xdr:colOff>
      <xdr:row>74</xdr:row>
      <xdr:rowOff>81643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1</xdr:row>
      <xdr:rowOff>88900</xdr:rowOff>
    </xdr:to>
    <xdr:sp macro="" textlink="">
      <xdr:nvSpPr>
        <xdr:cNvPr id="2" name="Right Arrow 1">
          <a:hlinkClick xmlns:r="http://schemas.openxmlformats.org/officeDocument/2006/relationships" r:id="rId1"/>
        </xdr:cNvPr>
        <xdr:cNvSpPr/>
      </xdr:nvSpPr>
      <xdr:spPr>
        <a:xfrm>
          <a:off x="762000" y="0"/>
          <a:ext cx="0" cy="355600"/>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13</xdr:col>
      <xdr:colOff>0</xdr:colOff>
      <xdr:row>3</xdr:row>
      <xdr:rowOff>0</xdr:rowOff>
    </xdr:from>
    <xdr:to>
      <xdr:col>21</xdr:col>
      <xdr:colOff>346365</xdr:colOff>
      <xdr:row>4</xdr:row>
      <xdr:rowOff>1662546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1</xdr:row>
      <xdr:rowOff>88900</xdr:rowOff>
    </xdr:to>
    <xdr:sp macro="" textlink="">
      <xdr:nvSpPr>
        <xdr:cNvPr id="2" name="Right Arrow 1">
          <a:hlinkClick xmlns:r="http://schemas.openxmlformats.org/officeDocument/2006/relationships" r:id="rId1"/>
        </xdr:cNvPr>
        <xdr:cNvSpPr/>
      </xdr:nvSpPr>
      <xdr:spPr>
        <a:xfrm>
          <a:off x="1209675" y="0"/>
          <a:ext cx="0" cy="317500"/>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12</xdr:col>
      <xdr:colOff>609599</xdr:colOff>
      <xdr:row>3</xdr:row>
      <xdr:rowOff>0</xdr:rowOff>
    </xdr:from>
    <xdr:to>
      <xdr:col>22</xdr:col>
      <xdr:colOff>447674</xdr:colOff>
      <xdr:row>4</xdr:row>
      <xdr:rowOff>571500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447675</xdr:colOff>
      <xdr:row>3</xdr:row>
      <xdr:rowOff>28575</xdr:rowOff>
    </xdr:from>
    <xdr:to>
      <xdr:col>25</xdr:col>
      <xdr:colOff>0</xdr:colOff>
      <xdr:row>4</xdr:row>
      <xdr:rowOff>656167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1</xdr:row>
      <xdr:rowOff>88900</xdr:rowOff>
    </xdr:to>
    <xdr:sp macro="" textlink="">
      <xdr:nvSpPr>
        <xdr:cNvPr id="2" name="Right Arrow 1">
          <a:hlinkClick xmlns:r="http://schemas.openxmlformats.org/officeDocument/2006/relationships" r:id="rId1"/>
        </xdr:cNvPr>
        <xdr:cNvSpPr/>
      </xdr:nvSpPr>
      <xdr:spPr>
        <a:xfrm>
          <a:off x="1533525" y="0"/>
          <a:ext cx="0" cy="679450"/>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12</xdr:col>
      <xdr:colOff>304800</xdr:colOff>
      <xdr:row>3</xdr:row>
      <xdr:rowOff>247650</xdr:rowOff>
    </xdr:from>
    <xdr:to>
      <xdr:col>21</xdr:col>
      <xdr:colOff>31751</xdr:colOff>
      <xdr:row>4</xdr:row>
      <xdr:rowOff>1516063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1</xdr:row>
      <xdr:rowOff>88900</xdr:rowOff>
    </xdr:to>
    <xdr:sp macro="" textlink="">
      <xdr:nvSpPr>
        <xdr:cNvPr id="2" name="Right Arrow 1">
          <a:hlinkClick xmlns:r="http://schemas.openxmlformats.org/officeDocument/2006/relationships" r:id="rId1"/>
        </xdr:cNvPr>
        <xdr:cNvSpPr/>
      </xdr:nvSpPr>
      <xdr:spPr>
        <a:xfrm>
          <a:off x="1190625" y="0"/>
          <a:ext cx="0" cy="28892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14</xdr:col>
      <xdr:colOff>457199</xdr:colOff>
      <xdr:row>2</xdr:row>
      <xdr:rowOff>460375</xdr:rowOff>
    </xdr:from>
    <xdr:to>
      <xdr:col>22</xdr:col>
      <xdr:colOff>484188</xdr:colOff>
      <xdr:row>3</xdr:row>
      <xdr:rowOff>2786063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1</xdr:row>
      <xdr:rowOff>88900</xdr:rowOff>
    </xdr:to>
    <xdr:sp macro="" textlink="">
      <xdr:nvSpPr>
        <xdr:cNvPr id="2" name="Right Arrow 1">
          <a:hlinkClick xmlns:r="http://schemas.openxmlformats.org/officeDocument/2006/relationships" r:id="rId1"/>
        </xdr:cNvPr>
        <xdr:cNvSpPr/>
      </xdr:nvSpPr>
      <xdr:spPr>
        <a:xfrm>
          <a:off x="2362200" y="0"/>
          <a:ext cx="0" cy="488950"/>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0</xdr:row>
      <xdr:rowOff>0</xdr:rowOff>
    </xdr:from>
    <xdr:to>
      <xdr:col>1</xdr:col>
      <xdr:colOff>0</xdr:colOff>
      <xdr:row>1</xdr:row>
      <xdr:rowOff>88900</xdr:rowOff>
    </xdr:to>
    <xdr:sp macro="" textlink="">
      <xdr:nvSpPr>
        <xdr:cNvPr id="3" name="Right Arrow 2">
          <a:hlinkClick xmlns:r="http://schemas.openxmlformats.org/officeDocument/2006/relationships" r:id="rId1"/>
        </xdr:cNvPr>
        <xdr:cNvSpPr/>
      </xdr:nvSpPr>
      <xdr:spPr>
        <a:xfrm>
          <a:off x="714375" y="0"/>
          <a:ext cx="0" cy="44132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12</xdr:col>
      <xdr:colOff>314325</xdr:colOff>
      <xdr:row>3</xdr:row>
      <xdr:rowOff>238124</xdr:rowOff>
    </xdr:from>
    <xdr:to>
      <xdr:col>22</xdr:col>
      <xdr:colOff>180975</xdr:colOff>
      <xdr:row>3</xdr:row>
      <xdr:rowOff>3619499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1</xdr:row>
      <xdr:rowOff>88900</xdr:rowOff>
    </xdr:to>
    <xdr:sp macro="" textlink="">
      <xdr:nvSpPr>
        <xdr:cNvPr id="4" name="Right Arrow 3">
          <a:hlinkClick xmlns:r="http://schemas.openxmlformats.org/officeDocument/2006/relationships" r:id="rId1"/>
        </xdr:cNvPr>
        <xdr:cNvSpPr/>
      </xdr:nvSpPr>
      <xdr:spPr>
        <a:xfrm>
          <a:off x="762000" y="0"/>
          <a:ext cx="0" cy="355600"/>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0</xdr:row>
      <xdr:rowOff>0</xdr:rowOff>
    </xdr:from>
    <xdr:to>
      <xdr:col>1</xdr:col>
      <xdr:colOff>0</xdr:colOff>
      <xdr:row>1</xdr:row>
      <xdr:rowOff>88900</xdr:rowOff>
    </xdr:to>
    <xdr:sp macro="" textlink="">
      <xdr:nvSpPr>
        <xdr:cNvPr id="5" name="Right Arrow 4">
          <a:hlinkClick xmlns:r="http://schemas.openxmlformats.org/officeDocument/2006/relationships" r:id="rId1"/>
        </xdr:cNvPr>
        <xdr:cNvSpPr/>
      </xdr:nvSpPr>
      <xdr:spPr>
        <a:xfrm>
          <a:off x="762000" y="0"/>
          <a:ext cx="0" cy="355600"/>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12</xdr:col>
      <xdr:colOff>276225</xdr:colOff>
      <xdr:row>3</xdr:row>
      <xdr:rowOff>171449</xdr:rowOff>
    </xdr:from>
    <xdr:to>
      <xdr:col>22</xdr:col>
      <xdr:colOff>428625</xdr:colOff>
      <xdr:row>4</xdr:row>
      <xdr:rowOff>1438274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1</xdr:row>
      <xdr:rowOff>88900</xdr:rowOff>
    </xdr:to>
    <xdr:sp macro="" textlink="">
      <xdr:nvSpPr>
        <xdr:cNvPr id="2" name="Right Arrow 1">
          <a:hlinkClick xmlns:r="http://schemas.openxmlformats.org/officeDocument/2006/relationships" r:id="rId1"/>
        </xdr:cNvPr>
        <xdr:cNvSpPr/>
      </xdr:nvSpPr>
      <xdr:spPr>
        <a:xfrm>
          <a:off x="695325" y="0"/>
          <a:ext cx="0" cy="30797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0</xdr:row>
      <xdr:rowOff>0</xdr:rowOff>
    </xdr:from>
    <xdr:to>
      <xdr:col>1</xdr:col>
      <xdr:colOff>0</xdr:colOff>
      <xdr:row>1</xdr:row>
      <xdr:rowOff>88900</xdr:rowOff>
    </xdr:to>
    <xdr:sp macro="" textlink="">
      <xdr:nvSpPr>
        <xdr:cNvPr id="3" name="Right Arrow 2">
          <a:hlinkClick xmlns:r="http://schemas.openxmlformats.org/officeDocument/2006/relationships" r:id="rId1"/>
        </xdr:cNvPr>
        <xdr:cNvSpPr/>
      </xdr:nvSpPr>
      <xdr:spPr>
        <a:xfrm>
          <a:off x="762000" y="0"/>
          <a:ext cx="0" cy="36512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xdr:col>
      <xdr:colOff>0</xdr:colOff>
      <xdr:row>0</xdr:row>
      <xdr:rowOff>0</xdr:rowOff>
    </xdr:from>
    <xdr:to>
      <xdr:col>1</xdr:col>
      <xdr:colOff>0</xdr:colOff>
      <xdr:row>1</xdr:row>
      <xdr:rowOff>88900</xdr:rowOff>
    </xdr:to>
    <xdr:sp macro="" textlink="">
      <xdr:nvSpPr>
        <xdr:cNvPr id="4" name="Right Arrow 3">
          <a:hlinkClick xmlns:r="http://schemas.openxmlformats.org/officeDocument/2006/relationships" r:id="rId1"/>
        </xdr:cNvPr>
        <xdr:cNvSpPr/>
      </xdr:nvSpPr>
      <xdr:spPr>
        <a:xfrm>
          <a:off x="762000" y="0"/>
          <a:ext cx="0" cy="365125"/>
        </a:xfrm>
        <a:prstGeom prst="rightArrow">
          <a:avLst>
            <a:gd name="adj1" fmla="val 50000"/>
            <a:gd name="adj2" fmla="val 28000"/>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en-ZA" sz="1100" b="1">
              <a:solidFill>
                <a:sysClr val="windowText" lastClr="000000"/>
              </a:solidFill>
            </a:rPr>
            <a:t>Next</a:t>
          </a:r>
          <a:r>
            <a:rPr lang="en-ZA" sz="1100" b="1" baseline="0">
              <a:solidFill>
                <a:sysClr val="windowText" lastClr="000000"/>
              </a:solidFill>
            </a:rPr>
            <a:t> Component (</a:t>
          </a:r>
          <a:r>
            <a:rPr lang="en-ZA" sz="1100" b="1" i="1" baseline="0">
              <a:solidFill>
                <a:sysClr val="windowText" lastClr="000000"/>
              </a:solidFill>
            </a:rPr>
            <a:t>Click</a:t>
          </a:r>
          <a:r>
            <a:rPr lang="en-ZA" sz="1100" b="1" baseline="0">
              <a:solidFill>
                <a:sysClr val="windowText" lastClr="000000"/>
              </a:solidFill>
            </a:rPr>
            <a:t> )</a:t>
          </a:r>
          <a:endParaRPr lang="en-ZA" sz="1100" b="1">
            <a:solidFill>
              <a:sysClr val="windowText" lastClr="000000"/>
            </a:solidFill>
          </a:endParaRPr>
        </a:p>
      </xdr:txBody>
    </xdr:sp>
    <xdr:clientData/>
  </xdr:twoCellAnchor>
  <xdr:twoCellAnchor>
    <xdr:from>
      <xdr:col>12</xdr:col>
      <xdr:colOff>457200</xdr:colOff>
      <xdr:row>3</xdr:row>
      <xdr:rowOff>142875</xdr:rowOff>
    </xdr:from>
    <xdr:to>
      <xdr:col>20</xdr:col>
      <xdr:colOff>19050</xdr:colOff>
      <xdr:row>4</xdr:row>
      <xdr:rowOff>85725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pageSetUpPr fitToPage="1"/>
  </sheetPr>
  <dimension ref="A6:N45"/>
  <sheetViews>
    <sheetView zoomScale="80" zoomScaleNormal="80" zoomScalePageLayoutView="89" workbookViewId="0">
      <selection activeCell="B7" sqref="B7:N7"/>
    </sheetView>
  </sheetViews>
  <sheetFormatPr defaultColWidth="8.85546875" defaultRowHeight="15"/>
  <cols>
    <col min="1" max="1" width="1" customWidth="1"/>
    <col min="2" max="2" width="54.42578125" customWidth="1"/>
    <col min="3" max="3" width="86.140625" customWidth="1"/>
    <col min="12" max="12" width="5.42578125" customWidth="1"/>
    <col min="13" max="14" width="8.85546875" hidden="1" customWidth="1"/>
  </cols>
  <sheetData>
    <row r="6" spans="1:14" ht="15.75" thickBot="1"/>
    <row r="7" spans="1:14" ht="59.25" customHeight="1" thickBot="1">
      <c r="A7" s="88"/>
      <c r="B7" s="286" t="s">
        <v>949</v>
      </c>
      <c r="C7" s="287"/>
      <c r="D7" s="287"/>
      <c r="E7" s="287"/>
      <c r="F7" s="287"/>
      <c r="G7" s="287"/>
      <c r="H7" s="287"/>
      <c r="I7" s="287"/>
      <c r="J7" s="287"/>
      <c r="K7" s="287"/>
      <c r="L7" s="287"/>
      <c r="M7" s="287"/>
      <c r="N7" s="288"/>
    </row>
    <row r="37" spans="2:11" ht="58.5" customHeight="1"/>
    <row r="38" spans="2:11" ht="15.75" thickBot="1">
      <c r="B38" s="285" t="s">
        <v>437</v>
      </c>
      <c r="C38" s="285"/>
      <c r="D38" s="89"/>
      <c r="E38" s="89"/>
      <c r="F38" s="89"/>
      <c r="G38" s="89"/>
      <c r="H38" s="89"/>
      <c r="I38" s="89"/>
      <c r="J38" s="89"/>
      <c r="K38" s="89"/>
    </row>
    <row r="39" spans="2:11" ht="15.75" thickBot="1">
      <c r="B39" t="s">
        <v>575</v>
      </c>
    </row>
    <row r="40" spans="2:11" ht="15.75" thickBot="1">
      <c r="B40" s="90" t="s">
        <v>415</v>
      </c>
      <c r="C40" s="91" t="s">
        <v>438</v>
      </c>
    </row>
    <row r="41" spans="2:11" ht="15.75" thickBot="1">
      <c r="B41" s="92" t="s">
        <v>5</v>
      </c>
      <c r="C41" s="93" t="s">
        <v>439</v>
      </c>
    </row>
    <row r="42" spans="2:11" ht="15.75" thickBot="1">
      <c r="B42" s="92" t="s">
        <v>6</v>
      </c>
      <c r="C42" s="158" t="s">
        <v>566</v>
      </c>
    </row>
    <row r="43" spans="2:11" ht="15.75" thickBot="1">
      <c r="B43" s="92" t="s">
        <v>7</v>
      </c>
      <c r="C43" s="93" t="s">
        <v>567</v>
      </c>
    </row>
    <row r="44" spans="2:11" ht="30.75" thickBot="1">
      <c r="B44" s="92" t="s">
        <v>8</v>
      </c>
      <c r="C44" s="93" t="s">
        <v>568</v>
      </c>
    </row>
    <row r="45" spans="2:11" ht="30.75" thickBot="1">
      <c r="B45" s="92" t="s">
        <v>9</v>
      </c>
      <c r="C45" s="93" t="s">
        <v>569</v>
      </c>
    </row>
  </sheetData>
  <mergeCells count="2">
    <mergeCell ref="B38:C38"/>
    <mergeCell ref="B7:N7"/>
  </mergeCells>
  <pageMargins left="0.7" right="0.7" top="0.75" bottom="0.75" header="0.3" footer="0.3"/>
  <pageSetup scale="47" orientation="landscape"/>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dimension ref="A1:AA11"/>
  <sheetViews>
    <sheetView showGridLines="0" view="pageBreakPreview" topLeftCell="D10" zoomScale="120" zoomScaleSheetLayoutView="120" workbookViewId="0">
      <selection activeCell="J4" sqref="J4:L9"/>
    </sheetView>
  </sheetViews>
  <sheetFormatPr defaultColWidth="9.140625" defaultRowHeight="17.25"/>
  <cols>
    <col min="1" max="1" width="11.42578125" style="24" customWidth="1"/>
    <col min="2" max="3" width="16.42578125" style="24" customWidth="1"/>
    <col min="4" max="4" width="13.85546875" style="24" customWidth="1"/>
    <col min="5" max="5" width="16.42578125" style="24" customWidth="1"/>
    <col min="6" max="6" width="19.85546875" style="24" customWidth="1"/>
    <col min="7" max="7" width="22.28515625" style="24" customWidth="1"/>
    <col min="8" max="8" width="21.85546875" style="24" customWidth="1"/>
    <col min="9" max="9" width="18.140625" style="24" customWidth="1"/>
    <col min="10" max="10" width="9.140625" style="28"/>
    <col min="11" max="11" width="9.140625" style="24"/>
    <col min="12" max="12" width="10.85546875" style="28" customWidth="1"/>
    <col min="13" max="20" width="9.140625" style="24"/>
    <col min="21" max="21" width="2.42578125" style="24" bestFit="1" customWidth="1"/>
    <col min="22" max="16384" width="9.140625" style="24"/>
  </cols>
  <sheetData>
    <row r="1" spans="1:27" ht="18.75">
      <c r="A1" s="321" t="s">
        <v>428</v>
      </c>
      <c r="B1" s="329"/>
      <c r="C1" s="329"/>
      <c r="D1" s="329"/>
      <c r="E1" s="329"/>
      <c r="F1" s="329"/>
      <c r="G1" s="329"/>
      <c r="H1" s="329"/>
      <c r="I1" s="329"/>
      <c r="J1" s="329"/>
      <c r="K1" s="329"/>
      <c r="L1" s="329"/>
      <c r="M1" s="73"/>
      <c r="N1" s="73"/>
      <c r="O1" s="73"/>
      <c r="P1" s="73"/>
      <c r="Q1" s="73"/>
      <c r="R1" s="73"/>
      <c r="S1" s="73"/>
      <c r="T1" s="73"/>
    </row>
    <row r="2" spans="1:27" s="28" customFormat="1" ht="15" customHeight="1">
      <c r="A2" s="304" t="s">
        <v>0</v>
      </c>
      <c r="B2" s="304" t="s">
        <v>1</v>
      </c>
      <c r="C2" s="304" t="s">
        <v>2</v>
      </c>
      <c r="D2" s="304" t="s">
        <v>3</v>
      </c>
      <c r="E2" s="304"/>
      <c r="F2" s="304"/>
      <c r="G2" s="304"/>
      <c r="H2" s="304"/>
      <c r="I2" s="304" t="s">
        <v>4</v>
      </c>
      <c r="J2" s="290" t="s">
        <v>409</v>
      </c>
      <c r="K2" s="290" t="s">
        <v>410</v>
      </c>
      <c r="L2" s="290" t="s">
        <v>411</v>
      </c>
      <c r="M2" s="79"/>
      <c r="N2" s="79"/>
      <c r="O2" s="79"/>
      <c r="P2" s="79"/>
      <c r="Q2" s="79"/>
      <c r="R2" s="79"/>
      <c r="S2" s="79"/>
      <c r="T2" s="79"/>
    </row>
    <row r="3" spans="1:27" s="28" customFormat="1" ht="45" customHeight="1">
      <c r="A3" s="304"/>
      <c r="B3" s="304"/>
      <c r="C3" s="304"/>
      <c r="D3" s="61" t="s">
        <v>5</v>
      </c>
      <c r="E3" s="61" t="s">
        <v>6</v>
      </c>
      <c r="F3" s="61" t="s">
        <v>7</v>
      </c>
      <c r="G3" s="61" t="s">
        <v>8</v>
      </c>
      <c r="H3" s="61" t="s">
        <v>9</v>
      </c>
      <c r="I3" s="304"/>
      <c r="J3" s="290"/>
      <c r="K3" s="290"/>
      <c r="L3" s="290"/>
      <c r="M3" s="79"/>
      <c r="N3" s="79"/>
      <c r="O3" s="79"/>
      <c r="P3" s="79"/>
      <c r="Q3" s="79"/>
      <c r="R3" s="79"/>
      <c r="S3" s="79"/>
      <c r="T3" s="79"/>
    </row>
    <row r="4" spans="1:27" ht="214.5">
      <c r="A4" s="63" t="s">
        <v>476</v>
      </c>
      <c r="B4" s="68" t="s">
        <v>690</v>
      </c>
      <c r="C4" s="17" t="s">
        <v>24</v>
      </c>
      <c r="D4" s="69" t="s">
        <v>691</v>
      </c>
      <c r="E4" s="69" t="s">
        <v>692</v>
      </c>
      <c r="F4" s="69" t="s">
        <v>693</v>
      </c>
      <c r="G4" s="69" t="s">
        <v>694</v>
      </c>
      <c r="H4" s="69" t="s">
        <v>695</v>
      </c>
      <c r="I4" s="17" t="s">
        <v>696</v>
      </c>
      <c r="J4" s="32"/>
      <c r="K4" s="17"/>
      <c r="L4" s="85"/>
      <c r="M4" s="73"/>
      <c r="N4" s="73"/>
      <c r="O4" s="73"/>
      <c r="P4" s="73"/>
      <c r="Q4" s="73"/>
      <c r="R4" s="73"/>
      <c r="S4" s="73"/>
      <c r="T4" s="73"/>
    </row>
    <row r="5" spans="1:27" ht="198">
      <c r="A5" s="35" t="s">
        <v>473</v>
      </c>
      <c r="B5" s="156" t="s">
        <v>704</v>
      </c>
      <c r="C5" s="17" t="s">
        <v>697</v>
      </c>
      <c r="D5" s="17" t="s">
        <v>698</v>
      </c>
      <c r="E5" s="17" t="s">
        <v>701</v>
      </c>
      <c r="F5" s="17" t="s">
        <v>699</v>
      </c>
      <c r="G5" s="17" t="s">
        <v>700</v>
      </c>
      <c r="H5" s="17" t="s">
        <v>702</v>
      </c>
      <c r="I5" s="17" t="s">
        <v>703</v>
      </c>
      <c r="J5" s="31"/>
      <c r="K5" s="18"/>
      <c r="L5" s="84"/>
      <c r="M5" s="73"/>
      <c r="N5" s="73"/>
      <c r="O5" s="73"/>
      <c r="P5" s="73"/>
      <c r="Q5" s="73"/>
      <c r="R5" s="73"/>
      <c r="S5" s="73"/>
      <c r="T5" s="73"/>
    </row>
    <row r="6" spans="1:27" ht="207">
      <c r="A6" s="63" t="s">
        <v>474</v>
      </c>
      <c r="B6" s="70" t="s">
        <v>705</v>
      </c>
      <c r="C6" s="71" t="s">
        <v>706</v>
      </c>
      <c r="D6" s="71" t="s">
        <v>707</v>
      </c>
      <c r="E6" s="71" t="s">
        <v>708</v>
      </c>
      <c r="F6" s="71" t="s">
        <v>709</v>
      </c>
      <c r="G6" s="160" t="s">
        <v>710</v>
      </c>
      <c r="H6" s="71" t="s">
        <v>711</v>
      </c>
      <c r="I6" s="17" t="s">
        <v>712</v>
      </c>
      <c r="J6" s="31"/>
      <c r="K6" s="18"/>
      <c r="L6" s="84"/>
      <c r="M6" s="73"/>
      <c r="N6" s="73"/>
      <c r="O6" s="73"/>
      <c r="P6" s="73"/>
      <c r="Q6" s="73"/>
      <c r="R6" s="73"/>
      <c r="S6" s="73"/>
      <c r="T6" s="73"/>
    </row>
    <row r="7" spans="1:27" ht="155.25">
      <c r="A7" s="334" t="s">
        <v>475</v>
      </c>
      <c r="B7" s="339" t="s">
        <v>332</v>
      </c>
      <c r="C7" s="71" t="s">
        <v>318</v>
      </c>
      <c r="D7" s="71" t="s">
        <v>713</v>
      </c>
      <c r="E7" s="71" t="s">
        <v>319</v>
      </c>
      <c r="F7" s="71" t="s">
        <v>320</v>
      </c>
      <c r="G7" s="71" t="s">
        <v>321</v>
      </c>
      <c r="H7" s="71" t="s">
        <v>714</v>
      </c>
      <c r="I7" s="17" t="s">
        <v>322</v>
      </c>
      <c r="J7" s="31"/>
      <c r="K7" s="18"/>
      <c r="L7" s="336"/>
      <c r="M7" s="73"/>
      <c r="N7" s="73"/>
      <c r="O7" s="73"/>
      <c r="P7" s="73"/>
      <c r="Q7" s="73"/>
      <c r="R7" s="73"/>
      <c r="S7" s="73"/>
      <c r="T7" s="73"/>
    </row>
    <row r="8" spans="1:27" ht="207">
      <c r="A8" s="334"/>
      <c r="B8" s="339"/>
      <c r="C8" s="17" t="s">
        <v>325</v>
      </c>
      <c r="D8" s="71" t="s">
        <v>326</v>
      </c>
      <c r="E8" s="17" t="s">
        <v>327</v>
      </c>
      <c r="F8" s="17" t="s">
        <v>328</v>
      </c>
      <c r="G8" s="17" t="s">
        <v>715</v>
      </c>
      <c r="H8" s="17" t="s">
        <v>329</v>
      </c>
      <c r="I8" s="17" t="s">
        <v>324</v>
      </c>
      <c r="J8" s="31"/>
      <c r="K8" s="18"/>
      <c r="L8" s="338"/>
      <c r="M8" s="73"/>
      <c r="N8" s="73"/>
      <c r="O8" s="73"/>
      <c r="P8" s="73"/>
      <c r="Q8" s="73"/>
      <c r="R8" s="73"/>
      <c r="S8" s="73"/>
      <c r="T8" s="73"/>
    </row>
    <row r="9" spans="1:27" ht="155.25">
      <c r="A9" s="334"/>
      <c r="B9" s="16"/>
      <c r="C9" s="72" t="s">
        <v>330</v>
      </c>
      <c r="D9" s="18" t="s">
        <v>331</v>
      </c>
      <c r="E9" s="18" t="s">
        <v>333</v>
      </c>
      <c r="F9" s="18" t="s">
        <v>334</v>
      </c>
      <c r="G9" s="18" t="s">
        <v>716</v>
      </c>
      <c r="H9" s="18" t="s">
        <v>335</v>
      </c>
      <c r="I9" s="18" t="s">
        <v>323</v>
      </c>
      <c r="J9" s="31"/>
      <c r="K9" s="18"/>
      <c r="L9" s="337"/>
      <c r="M9" s="73"/>
      <c r="N9" s="73"/>
      <c r="O9" s="73"/>
      <c r="P9" s="73"/>
      <c r="Q9" s="73"/>
      <c r="R9" s="73"/>
      <c r="S9" s="73"/>
      <c r="T9" s="73"/>
    </row>
    <row r="10" spans="1:27">
      <c r="A10" s="73"/>
      <c r="B10" s="73"/>
      <c r="C10" s="73"/>
      <c r="D10" s="73"/>
      <c r="E10" s="73"/>
      <c r="F10" s="73"/>
      <c r="G10" s="73"/>
      <c r="H10" s="73"/>
      <c r="I10" s="333" t="s">
        <v>412</v>
      </c>
      <c r="J10" s="333"/>
      <c r="K10" s="333"/>
      <c r="L10" s="86" t="str">
        <f>IFERROR(ROUNDDOWN(AVERAGE(L4:L9),0),"")</f>
        <v/>
      </c>
      <c r="M10" s="73"/>
      <c r="N10" s="73"/>
      <c r="O10" s="73"/>
      <c r="P10" s="73"/>
      <c r="Q10" s="73"/>
      <c r="R10" s="73"/>
      <c r="S10" s="73"/>
      <c r="T10" s="73"/>
      <c r="U10" s="73"/>
      <c r="V10" s="73"/>
      <c r="W10" s="73"/>
      <c r="X10" s="73"/>
      <c r="Y10" s="73"/>
      <c r="Z10" s="73"/>
      <c r="AA10" s="73"/>
    </row>
    <row r="11" spans="1:27">
      <c r="U11" s="25"/>
    </row>
  </sheetData>
  <mergeCells count="13">
    <mergeCell ref="I10:K10"/>
    <mergeCell ref="L7:L9"/>
    <mergeCell ref="A1:L1"/>
    <mergeCell ref="B7:B8"/>
    <mergeCell ref="A7:A9"/>
    <mergeCell ref="I2:I3"/>
    <mergeCell ref="A2:A3"/>
    <mergeCell ref="B2:B3"/>
    <mergeCell ref="C2:C3"/>
    <mergeCell ref="D2:H2"/>
    <mergeCell ref="J2:J3"/>
    <mergeCell ref="K2:K3"/>
    <mergeCell ref="L2:L3"/>
  </mergeCells>
  <dataValidations count="1">
    <dataValidation type="list" allowBlank="1" showInputMessage="1" showErrorMessage="1" errorTitle="Consensus Score:" error="Select the appropriate SCORE from the dropdown list!" sqref="J4:J9">
      <formula1>scores</formula1>
    </dataValidation>
  </dataValidations>
  <pageMargins left="0.25" right="0.15" top="0.35" bottom="0.45" header="0.3" footer="0.3"/>
  <pageSetup paperSize="9" scale="77" orientation="landscape" r:id="rId1"/>
  <headerFooter>
    <oddFooter>&amp;R&amp;"Andalus,Regular"&amp;9Page &amp;P of &amp;N</oddFooter>
  </headerFooter>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theme="7" tint="-0.249977111117893"/>
  </sheetPr>
  <dimension ref="A1:AA13"/>
  <sheetViews>
    <sheetView showGridLines="0" view="pageBreakPreview" topLeftCell="G5" zoomScaleNormal="70" zoomScaleSheetLayoutView="100" zoomScalePageLayoutView="70" workbookViewId="0">
      <selection activeCell="O6" sqref="O6"/>
    </sheetView>
  </sheetViews>
  <sheetFormatPr defaultColWidth="9.140625" defaultRowHeight="17.25"/>
  <cols>
    <col min="1" max="1" width="11.42578125" style="24" customWidth="1"/>
    <col min="2" max="2" width="18" style="24" customWidth="1"/>
    <col min="3" max="3" width="16.42578125" style="24" customWidth="1"/>
    <col min="4" max="4" width="12.28515625" style="24" customWidth="1"/>
    <col min="5" max="6" width="16.42578125" style="24" customWidth="1"/>
    <col min="7" max="7" width="20" style="24" customWidth="1"/>
    <col min="8" max="8" width="21.85546875" style="24" customWidth="1"/>
    <col min="9" max="9" width="24.28515625" style="24" customWidth="1"/>
    <col min="10" max="10" width="9.140625" style="28"/>
    <col min="11" max="11" width="9.140625" style="24"/>
    <col min="12" max="12" width="10.85546875" style="28" customWidth="1"/>
    <col min="13" max="20" width="9.140625" style="24"/>
    <col min="21" max="21" width="0" style="24" hidden="1" customWidth="1"/>
    <col min="22" max="16384" width="9.140625" style="24"/>
  </cols>
  <sheetData>
    <row r="1" spans="1:27" s="75" customFormat="1" ht="23.25" customHeight="1">
      <c r="A1" s="321" t="s">
        <v>425</v>
      </c>
      <c r="B1" s="329"/>
      <c r="C1" s="329"/>
      <c r="D1" s="329"/>
      <c r="E1" s="329"/>
      <c r="F1" s="329"/>
      <c r="G1" s="329"/>
      <c r="H1" s="329"/>
      <c r="I1" s="329"/>
      <c r="J1" s="329"/>
      <c r="K1" s="329"/>
      <c r="L1" s="329"/>
    </row>
    <row r="2" spans="1:27" s="77" customFormat="1" ht="25.5" customHeight="1">
      <c r="A2" s="304" t="s">
        <v>0</v>
      </c>
      <c r="B2" s="304" t="s">
        <v>1</v>
      </c>
      <c r="C2" s="304" t="s">
        <v>2</v>
      </c>
      <c r="D2" s="304" t="s">
        <v>3</v>
      </c>
      <c r="E2" s="304"/>
      <c r="F2" s="304"/>
      <c r="G2" s="304"/>
      <c r="H2" s="304"/>
      <c r="I2" s="304" t="s">
        <v>4</v>
      </c>
      <c r="J2" s="290" t="s">
        <v>409</v>
      </c>
      <c r="K2" s="290" t="s">
        <v>410</v>
      </c>
      <c r="L2" s="290" t="s">
        <v>411</v>
      </c>
    </row>
    <row r="3" spans="1:27" s="77" customFormat="1" ht="25.5" customHeight="1">
      <c r="A3" s="304"/>
      <c r="B3" s="304"/>
      <c r="C3" s="304"/>
      <c r="D3" s="61" t="s">
        <v>5</v>
      </c>
      <c r="E3" s="61" t="s">
        <v>6</v>
      </c>
      <c r="F3" s="61" t="s">
        <v>7</v>
      </c>
      <c r="G3" s="61" t="s">
        <v>8</v>
      </c>
      <c r="H3" s="61" t="s">
        <v>9</v>
      </c>
      <c r="I3" s="304"/>
      <c r="J3" s="290"/>
      <c r="K3" s="290"/>
      <c r="L3" s="290"/>
    </row>
    <row r="4" spans="1:27" s="26" customFormat="1" ht="172.5">
      <c r="A4" s="63" t="s">
        <v>338</v>
      </c>
      <c r="B4" s="17" t="s">
        <v>503</v>
      </c>
      <c r="C4" s="17" t="s">
        <v>341</v>
      </c>
      <c r="D4" s="17" t="s">
        <v>342</v>
      </c>
      <c r="E4" s="17" t="s">
        <v>343</v>
      </c>
      <c r="F4" s="17" t="s">
        <v>554</v>
      </c>
      <c r="G4" s="17" t="s">
        <v>344</v>
      </c>
      <c r="H4" s="17" t="s">
        <v>717</v>
      </c>
      <c r="I4" s="17" t="s">
        <v>407</v>
      </c>
      <c r="J4" s="32"/>
      <c r="K4" s="17"/>
      <c r="L4" s="85"/>
      <c r="U4" s="26">
        <v>2</v>
      </c>
    </row>
    <row r="5" spans="1:27" s="26" customFormat="1" ht="138">
      <c r="A5" s="35" t="s">
        <v>13</v>
      </c>
      <c r="B5" s="17" t="s">
        <v>345</v>
      </c>
      <c r="C5" s="17" t="s">
        <v>336</v>
      </c>
      <c r="D5" s="69" t="s">
        <v>337</v>
      </c>
      <c r="E5" s="69" t="s">
        <v>346</v>
      </c>
      <c r="F5" s="69" t="s">
        <v>718</v>
      </c>
      <c r="G5" s="69" t="s">
        <v>347</v>
      </c>
      <c r="H5" s="17" t="s">
        <v>348</v>
      </c>
      <c r="I5" s="17" t="s">
        <v>349</v>
      </c>
      <c r="J5" s="32"/>
      <c r="K5" s="17"/>
      <c r="L5" s="85"/>
      <c r="U5" s="26">
        <v>1</v>
      </c>
    </row>
    <row r="6" spans="1:27" s="26" customFormat="1" ht="172.5">
      <c r="A6" s="63" t="s">
        <v>339</v>
      </c>
      <c r="B6" s="71" t="s">
        <v>719</v>
      </c>
      <c r="C6" s="17" t="s">
        <v>49</v>
      </c>
      <c r="D6" s="17" t="s">
        <v>350</v>
      </c>
      <c r="E6" s="17" t="s">
        <v>351</v>
      </c>
      <c r="F6" s="17" t="s">
        <v>720</v>
      </c>
      <c r="G6" s="17" t="s">
        <v>721</v>
      </c>
      <c r="H6" s="71" t="s">
        <v>555</v>
      </c>
      <c r="I6" s="17" t="s">
        <v>340</v>
      </c>
      <c r="J6" s="32"/>
      <c r="K6" s="17"/>
      <c r="L6" s="85"/>
      <c r="U6" s="26">
        <v>3</v>
      </c>
    </row>
    <row r="7" spans="1:27">
      <c r="A7" s="74"/>
      <c r="B7" s="73"/>
      <c r="C7" s="73"/>
      <c r="D7" s="73"/>
      <c r="E7" s="73"/>
      <c r="F7" s="73"/>
      <c r="G7" s="73"/>
      <c r="H7" s="73"/>
      <c r="I7" s="333" t="s">
        <v>412</v>
      </c>
      <c r="J7" s="333"/>
      <c r="K7" s="333"/>
      <c r="L7" s="87" t="str">
        <f>IFERROR(ROUNDDOWN(AVERAGE(L4:L6),0),"")</f>
        <v/>
      </c>
      <c r="M7" s="73"/>
      <c r="N7" s="73"/>
      <c r="O7" s="73"/>
      <c r="P7" s="73"/>
      <c r="Q7" s="73"/>
      <c r="R7" s="73"/>
      <c r="S7" s="73"/>
      <c r="T7" s="73"/>
      <c r="U7" s="76">
        <v>4</v>
      </c>
      <c r="V7" s="73"/>
      <c r="W7" s="73"/>
      <c r="X7" s="73"/>
      <c r="Y7" s="73"/>
      <c r="Z7" s="73"/>
      <c r="AA7" s="73"/>
    </row>
    <row r="8" spans="1:27">
      <c r="A8" s="53"/>
      <c r="U8" s="26">
        <v>5</v>
      </c>
    </row>
    <row r="9" spans="1:27">
      <c r="A9" s="53"/>
    </row>
    <row r="10" spans="1:27">
      <c r="A10" s="53"/>
    </row>
    <row r="11" spans="1:27">
      <c r="A11" s="53"/>
    </row>
    <row r="12" spans="1:27">
      <c r="A12" s="53"/>
    </row>
    <row r="13" spans="1:27">
      <c r="A13" s="53"/>
    </row>
  </sheetData>
  <mergeCells count="10">
    <mergeCell ref="J2:J3"/>
    <mergeCell ref="K2:K3"/>
    <mergeCell ref="L2:L3"/>
    <mergeCell ref="A1:L1"/>
    <mergeCell ref="I7:K7"/>
    <mergeCell ref="A2:A3"/>
    <mergeCell ref="B2:B3"/>
    <mergeCell ref="C2:C3"/>
    <mergeCell ref="D2:H2"/>
    <mergeCell ref="I2:I3"/>
  </mergeCells>
  <dataValidations count="1">
    <dataValidation type="list" allowBlank="1" showInputMessage="1" showErrorMessage="1" errorTitle="Consensus Score:" error="Select the appropriate SCORE from the dropdown list!" sqref="J4:J6">
      <formula1>scores</formula1>
    </dataValidation>
  </dataValidations>
  <pageMargins left="0.25" right="0.15" top="0.35" bottom="0.45" header="0.3" footer="0.3"/>
  <pageSetup paperSize="9" scale="77" orientation="landscape" r:id="rId1"/>
  <headerFooter>
    <oddFooter>&amp;R&amp;"Andalus,Regular"&amp;9Page &amp;P of &amp;N</oddFooter>
  </headerFooter>
  <drawing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theme="8" tint="-0.249977111117893"/>
  </sheetPr>
  <dimension ref="A1:L95"/>
  <sheetViews>
    <sheetView zoomScale="90" zoomScaleNormal="90" zoomScaleSheetLayoutView="100" zoomScalePageLayoutView="130" workbookViewId="0">
      <pane ySplit="3" topLeftCell="A6" activePane="bottomLeft" state="frozen"/>
      <selection activeCell="D1" sqref="D1"/>
      <selection pane="bottomLeft" activeCell="A6" sqref="A6:A8"/>
    </sheetView>
  </sheetViews>
  <sheetFormatPr defaultColWidth="12.42578125" defaultRowHeight="15"/>
  <cols>
    <col min="1" max="1" width="17" customWidth="1"/>
    <col min="2" max="2" width="21.42578125" customWidth="1"/>
    <col min="3" max="3" width="13.42578125" customWidth="1"/>
    <col min="4" max="4" width="13.85546875" customWidth="1"/>
    <col min="5" max="5" width="18.42578125" customWidth="1"/>
    <col min="6" max="6" width="22" customWidth="1"/>
    <col min="7" max="7" width="22.28515625" customWidth="1"/>
    <col min="8" max="8" width="22.42578125" customWidth="1"/>
    <col min="9" max="9" width="12.7109375" customWidth="1"/>
    <col min="12" max="12" width="10.85546875" customWidth="1"/>
    <col min="13" max="13" width="0" hidden="1" customWidth="1"/>
  </cols>
  <sheetData>
    <row r="1" spans="1:12" ht="18.75" customHeight="1">
      <c r="A1" s="321" t="s">
        <v>734</v>
      </c>
      <c r="B1" s="329"/>
      <c r="C1" s="329"/>
      <c r="D1" s="329"/>
      <c r="E1" s="329"/>
      <c r="F1" s="329"/>
      <c r="G1" s="299"/>
      <c r="H1" s="299"/>
      <c r="I1" s="299"/>
      <c r="J1" s="299"/>
      <c r="K1" s="299"/>
      <c r="L1" s="299"/>
    </row>
    <row r="2" spans="1:12" ht="18.75" customHeight="1">
      <c r="A2" s="304" t="s">
        <v>0</v>
      </c>
      <c r="B2" s="304" t="s">
        <v>1</v>
      </c>
      <c r="C2" s="304" t="s">
        <v>2</v>
      </c>
      <c r="D2" s="304" t="s">
        <v>3</v>
      </c>
      <c r="E2" s="304"/>
      <c r="F2" s="304"/>
      <c r="G2" s="304"/>
      <c r="H2" s="304"/>
      <c r="I2" s="304" t="s">
        <v>4</v>
      </c>
      <c r="J2" s="290" t="s">
        <v>409</v>
      </c>
      <c r="K2" s="290" t="s">
        <v>410</v>
      </c>
      <c r="L2" s="290" t="s">
        <v>800</v>
      </c>
    </row>
    <row r="3" spans="1:12" ht="39" customHeight="1">
      <c r="A3" s="304"/>
      <c r="B3" s="304"/>
      <c r="C3" s="304"/>
      <c r="D3" s="165" t="s">
        <v>5</v>
      </c>
      <c r="E3" s="165" t="s">
        <v>6</v>
      </c>
      <c r="F3" s="165" t="s">
        <v>7</v>
      </c>
      <c r="G3" s="165" t="s">
        <v>8</v>
      </c>
      <c r="H3" s="165" t="s">
        <v>9</v>
      </c>
      <c r="I3" s="304"/>
      <c r="J3" s="290"/>
      <c r="K3" s="290"/>
      <c r="L3" s="290"/>
    </row>
    <row r="4" spans="1:12" s="271" customFormat="1" ht="177.95" customHeight="1">
      <c r="A4" s="346" t="s">
        <v>759</v>
      </c>
      <c r="B4" s="270" t="s">
        <v>761</v>
      </c>
      <c r="C4" s="162" t="s">
        <v>762</v>
      </c>
      <c r="D4" s="163" t="s">
        <v>763</v>
      </c>
      <c r="E4" s="163" t="s">
        <v>822</v>
      </c>
      <c r="F4" s="163" t="s">
        <v>764</v>
      </c>
      <c r="G4" s="163" t="s">
        <v>823</v>
      </c>
      <c r="H4" s="163" t="s">
        <v>765</v>
      </c>
      <c r="I4" s="163" t="s">
        <v>766</v>
      </c>
      <c r="J4" s="220">
        <v>5</v>
      </c>
      <c r="K4" s="268" t="s">
        <v>896</v>
      </c>
      <c r="L4" s="330">
        <f>IFERROR(ROUNDDOWN(AVERAGE(J4:J5),0),"")</f>
        <v>5</v>
      </c>
    </row>
    <row r="5" spans="1:12" s="271" customFormat="1" ht="177.95" customHeight="1">
      <c r="A5" s="347"/>
      <c r="B5" s="270" t="s">
        <v>760</v>
      </c>
      <c r="C5" s="162" t="s">
        <v>767</v>
      </c>
      <c r="D5" s="163" t="s">
        <v>768</v>
      </c>
      <c r="E5" s="163" t="s">
        <v>824</v>
      </c>
      <c r="F5" s="163" t="s">
        <v>769</v>
      </c>
      <c r="G5" s="163" t="s">
        <v>825</v>
      </c>
      <c r="H5" s="162" t="s">
        <v>770</v>
      </c>
      <c r="I5" s="163" t="s">
        <v>950</v>
      </c>
      <c r="J5" s="220">
        <v>5</v>
      </c>
      <c r="K5" s="268" t="s">
        <v>897</v>
      </c>
      <c r="L5" s="349"/>
    </row>
    <row r="6" spans="1:12" s="271" customFormat="1" ht="202.5" customHeight="1">
      <c r="A6" s="343" t="s">
        <v>951</v>
      </c>
      <c r="B6" s="270" t="s">
        <v>801</v>
      </c>
      <c r="C6" s="162" t="s">
        <v>952</v>
      </c>
      <c r="D6" s="163" t="s">
        <v>743</v>
      </c>
      <c r="E6" s="163" t="s">
        <v>806</v>
      </c>
      <c r="F6" s="163" t="s">
        <v>807</v>
      </c>
      <c r="G6" s="163" t="s">
        <v>808</v>
      </c>
      <c r="H6" s="163" t="s">
        <v>953</v>
      </c>
      <c r="I6" s="163" t="s">
        <v>954</v>
      </c>
      <c r="J6" s="220">
        <v>5</v>
      </c>
      <c r="K6" s="268" t="s">
        <v>898</v>
      </c>
      <c r="L6" s="330">
        <f>IFERROR(ROUNDDOWN(AVERAGE(J6:J8),0),"")</f>
        <v>4</v>
      </c>
    </row>
    <row r="7" spans="1:12" s="271" customFormat="1" ht="264" customHeight="1">
      <c r="A7" s="344"/>
      <c r="B7" s="270" t="s">
        <v>739</v>
      </c>
      <c r="C7" s="162" t="s">
        <v>779</v>
      </c>
      <c r="D7" s="163" t="s">
        <v>741</v>
      </c>
      <c r="E7" s="163" t="s">
        <v>740</v>
      </c>
      <c r="F7" s="163" t="s">
        <v>742</v>
      </c>
      <c r="G7" s="163" t="s">
        <v>826</v>
      </c>
      <c r="H7" s="163" t="s">
        <v>899</v>
      </c>
      <c r="I7" s="163" t="s">
        <v>802</v>
      </c>
      <c r="J7" s="220">
        <v>4</v>
      </c>
      <c r="K7" s="268" t="s">
        <v>900</v>
      </c>
      <c r="L7" s="348"/>
    </row>
    <row r="8" spans="1:12" s="271" customFormat="1" ht="183" customHeight="1">
      <c r="A8" s="345"/>
      <c r="B8" s="270" t="s">
        <v>955</v>
      </c>
      <c r="C8" s="162" t="s">
        <v>956</v>
      </c>
      <c r="D8" s="163" t="s">
        <v>774</v>
      </c>
      <c r="E8" s="163" t="s">
        <v>827</v>
      </c>
      <c r="F8" s="163" t="s">
        <v>775</v>
      </c>
      <c r="G8" s="163" t="s">
        <v>837</v>
      </c>
      <c r="H8" s="163" t="s">
        <v>776</v>
      </c>
      <c r="I8" s="163" t="s">
        <v>777</v>
      </c>
      <c r="J8" s="220">
        <v>5</v>
      </c>
      <c r="K8" s="268" t="s">
        <v>957</v>
      </c>
      <c r="L8" s="349"/>
    </row>
    <row r="9" spans="1:12" s="271" customFormat="1" ht="171.75" customHeight="1">
      <c r="A9" s="353" t="s">
        <v>815</v>
      </c>
      <c r="B9" s="270" t="s">
        <v>744</v>
      </c>
      <c r="C9" s="164" t="s">
        <v>746</v>
      </c>
      <c r="D9" s="163" t="s">
        <v>747</v>
      </c>
      <c r="E9" s="163" t="s">
        <v>828</v>
      </c>
      <c r="F9" s="163" t="s">
        <v>748</v>
      </c>
      <c r="G9" s="163" t="s">
        <v>749</v>
      </c>
      <c r="H9" s="163" t="s">
        <v>732</v>
      </c>
      <c r="I9" s="163" t="s">
        <v>958</v>
      </c>
      <c r="J9" s="220">
        <v>5</v>
      </c>
      <c r="K9" s="268" t="s">
        <v>901</v>
      </c>
      <c r="L9" s="330">
        <f>IFERROR(ROUNDDOWN(AVERAGE(J9:J11),0),"")</f>
        <v>5</v>
      </c>
    </row>
    <row r="10" spans="1:12" s="271" customFormat="1" ht="172.5" customHeight="1">
      <c r="A10" s="354"/>
      <c r="B10" s="270" t="s">
        <v>745</v>
      </c>
      <c r="C10" s="164" t="s">
        <v>750</v>
      </c>
      <c r="D10" s="163" t="s">
        <v>751</v>
      </c>
      <c r="E10" s="163" t="s">
        <v>752</v>
      </c>
      <c r="F10" s="163" t="s">
        <v>754</v>
      </c>
      <c r="G10" s="163" t="s">
        <v>755</v>
      </c>
      <c r="H10" s="163" t="s">
        <v>753</v>
      </c>
      <c r="I10" s="163" t="s">
        <v>756</v>
      </c>
      <c r="J10" s="220">
        <v>5</v>
      </c>
      <c r="K10" s="268" t="s">
        <v>901</v>
      </c>
      <c r="L10" s="348"/>
    </row>
    <row r="11" spans="1:12" s="271" customFormat="1" ht="255.75" customHeight="1">
      <c r="A11" s="355"/>
      <c r="B11" s="270" t="s">
        <v>838</v>
      </c>
      <c r="C11" s="164" t="s">
        <v>816</v>
      </c>
      <c r="D11" s="163" t="s">
        <v>817</v>
      </c>
      <c r="E11" s="163" t="s">
        <v>818</v>
      </c>
      <c r="F11" s="163" t="s">
        <v>819</v>
      </c>
      <c r="G11" s="163" t="s">
        <v>820</v>
      </c>
      <c r="H11" s="163" t="s">
        <v>821</v>
      </c>
      <c r="I11" s="163" t="s">
        <v>959</v>
      </c>
      <c r="J11" s="220">
        <v>5</v>
      </c>
      <c r="K11" s="268" t="s">
        <v>901</v>
      </c>
      <c r="L11" s="349"/>
    </row>
    <row r="12" spans="1:12" s="271" customFormat="1" ht="191.25" customHeight="1">
      <c r="A12" s="350" t="s">
        <v>804</v>
      </c>
      <c r="B12" s="270" t="s">
        <v>960</v>
      </c>
      <c r="C12" s="164" t="s">
        <v>961</v>
      </c>
      <c r="D12" s="163" t="s">
        <v>962</v>
      </c>
      <c r="E12" s="163" t="s">
        <v>963</v>
      </c>
      <c r="F12" s="163" t="s">
        <v>964</v>
      </c>
      <c r="G12" s="163" t="s">
        <v>965</v>
      </c>
      <c r="H12" s="163" t="s">
        <v>966</v>
      </c>
      <c r="I12" s="163" t="s">
        <v>967</v>
      </c>
      <c r="J12" s="220">
        <v>5</v>
      </c>
      <c r="K12" s="268" t="s">
        <v>902</v>
      </c>
      <c r="L12" s="330">
        <f>IFERROR(ROUNDDOWN(AVERAGE(J12:J14),0),"")</f>
        <v>5</v>
      </c>
    </row>
    <row r="13" spans="1:12" s="271" customFormat="1" ht="141" customHeight="1">
      <c r="A13" s="351"/>
      <c r="B13" s="270" t="s">
        <v>829</v>
      </c>
      <c r="C13" s="164" t="s">
        <v>830</v>
      </c>
      <c r="D13" s="163" t="s">
        <v>831</v>
      </c>
      <c r="E13" s="163" t="s">
        <v>832</v>
      </c>
      <c r="F13" s="163" t="s">
        <v>833</v>
      </c>
      <c r="G13" s="163" t="s">
        <v>834</v>
      </c>
      <c r="H13" s="163" t="s">
        <v>835</v>
      </c>
      <c r="I13" s="163" t="s">
        <v>968</v>
      </c>
      <c r="J13" s="220">
        <v>5</v>
      </c>
      <c r="K13" s="268" t="s">
        <v>903</v>
      </c>
      <c r="L13" s="348"/>
    </row>
    <row r="14" spans="1:12" s="272" customFormat="1" ht="226.5" customHeight="1">
      <c r="A14" s="352"/>
      <c r="B14" s="270" t="s">
        <v>916</v>
      </c>
      <c r="C14" s="164" t="s">
        <v>917</v>
      </c>
      <c r="D14" s="162" t="s">
        <v>918</v>
      </c>
      <c r="E14" s="162" t="s">
        <v>919</v>
      </c>
      <c r="F14" s="162" t="s">
        <v>920</v>
      </c>
      <c r="G14" s="162" t="s">
        <v>921</v>
      </c>
      <c r="H14" s="162" t="s">
        <v>922</v>
      </c>
      <c r="I14" s="162" t="s">
        <v>805</v>
      </c>
      <c r="J14" s="220">
        <v>5</v>
      </c>
      <c r="K14" s="269" t="s">
        <v>904</v>
      </c>
      <c r="L14" s="349"/>
    </row>
    <row r="15" spans="1:12" s="271" customFormat="1" ht="249.75" customHeight="1">
      <c r="A15" s="273" t="s">
        <v>791</v>
      </c>
      <c r="B15" s="270" t="s">
        <v>792</v>
      </c>
      <c r="C15" s="162" t="s">
        <v>793</v>
      </c>
      <c r="D15" s="163" t="s">
        <v>794</v>
      </c>
      <c r="E15" s="163" t="s">
        <v>795</v>
      </c>
      <c r="F15" s="163" t="s">
        <v>796</v>
      </c>
      <c r="G15" s="163" t="s">
        <v>797</v>
      </c>
      <c r="H15" s="163" t="s">
        <v>810</v>
      </c>
      <c r="I15" s="163" t="s">
        <v>798</v>
      </c>
      <c r="J15" s="220">
        <v>5</v>
      </c>
      <c r="K15" s="268" t="s">
        <v>905</v>
      </c>
      <c r="L15" s="267">
        <f t="shared" ref="L15:L16" si="0">IF(J15=0,"",J15)</f>
        <v>5</v>
      </c>
    </row>
    <row r="16" spans="1:12" s="271" customFormat="1" ht="264" customHeight="1">
      <c r="A16" s="274" t="s">
        <v>733</v>
      </c>
      <c r="B16" s="270" t="s">
        <v>778</v>
      </c>
      <c r="C16" s="162" t="s">
        <v>757</v>
      </c>
      <c r="D16" s="163" t="s">
        <v>738</v>
      </c>
      <c r="E16" s="163" t="s">
        <v>758</v>
      </c>
      <c r="F16" s="163" t="s">
        <v>811</v>
      </c>
      <c r="G16" s="163" t="s">
        <v>812</v>
      </c>
      <c r="H16" s="163" t="s">
        <v>813</v>
      </c>
      <c r="I16" s="163" t="s">
        <v>814</v>
      </c>
      <c r="J16" s="220">
        <v>5</v>
      </c>
      <c r="K16" s="268" t="s">
        <v>906</v>
      </c>
      <c r="L16" s="267">
        <f t="shared" si="0"/>
        <v>5</v>
      </c>
    </row>
    <row r="17" spans="1:12" s="271" customFormat="1" ht="261" customHeight="1">
      <c r="A17" s="273" t="s">
        <v>771</v>
      </c>
      <c r="B17" s="270" t="s">
        <v>783</v>
      </c>
      <c r="C17" s="162" t="s">
        <v>772</v>
      </c>
      <c r="D17" s="163" t="s">
        <v>773</v>
      </c>
      <c r="E17" s="163" t="s">
        <v>781</v>
      </c>
      <c r="F17" s="163" t="s">
        <v>780</v>
      </c>
      <c r="G17" s="163" t="s">
        <v>790</v>
      </c>
      <c r="H17" s="163" t="s">
        <v>809</v>
      </c>
      <c r="I17" s="163" t="s">
        <v>782</v>
      </c>
      <c r="J17" s="220">
        <v>5</v>
      </c>
      <c r="K17" s="268" t="s">
        <v>907</v>
      </c>
      <c r="L17" s="267">
        <f t="shared" ref="L17:L18" si="1">IF(J17=0,"",J17)</f>
        <v>5</v>
      </c>
    </row>
    <row r="18" spans="1:12" s="271" customFormat="1" ht="141" customHeight="1">
      <c r="A18" s="275" t="s">
        <v>784</v>
      </c>
      <c r="B18" s="270" t="s">
        <v>785</v>
      </c>
      <c r="C18" s="162" t="s">
        <v>786</v>
      </c>
      <c r="D18" s="163" t="s">
        <v>799</v>
      </c>
      <c r="E18" s="163" t="s">
        <v>836</v>
      </c>
      <c r="F18" s="163" t="s">
        <v>787</v>
      </c>
      <c r="G18" s="163" t="s">
        <v>803</v>
      </c>
      <c r="H18" s="163" t="s">
        <v>788</v>
      </c>
      <c r="I18" s="163" t="s">
        <v>789</v>
      </c>
      <c r="J18" s="220">
        <v>4</v>
      </c>
      <c r="K18" s="268" t="s">
        <v>908</v>
      </c>
      <c r="L18" s="267">
        <f t="shared" si="1"/>
        <v>4</v>
      </c>
    </row>
    <row r="19" spans="1:12" s="271" customFormat="1" ht="17.25" customHeight="1">
      <c r="A19" s="340"/>
      <c r="B19" s="341"/>
      <c r="C19" s="341"/>
      <c r="D19" s="341"/>
      <c r="E19" s="341"/>
      <c r="F19" s="341"/>
      <c r="G19" s="341"/>
      <c r="H19" s="342"/>
      <c r="I19" s="289" t="s">
        <v>412</v>
      </c>
      <c r="J19" s="289"/>
      <c r="K19" s="289"/>
      <c r="L19" s="267">
        <f>IFERROR(ROUNDDOWN(AVERAGE(L4:L18),0),"")</f>
        <v>4</v>
      </c>
    </row>
    <row r="20" spans="1:12" ht="15.75">
      <c r="C20" s="161"/>
    </row>
    <row r="21" spans="1:12" ht="15.75">
      <c r="C21" s="161"/>
    </row>
    <row r="49" spans="1:3">
      <c r="A49" s="180"/>
      <c r="B49" s="181"/>
      <c r="C49" s="181"/>
    </row>
    <row r="50" spans="1:3" ht="15" customHeight="1">
      <c r="A50" s="182"/>
      <c r="B50" s="181"/>
      <c r="C50" s="181"/>
    </row>
    <row r="51" spans="1:3" ht="15" customHeight="1">
      <c r="A51" s="183"/>
      <c r="B51" s="181"/>
      <c r="C51" s="181"/>
    </row>
    <row r="52" spans="1:3" ht="15" customHeight="1">
      <c r="A52" s="184"/>
      <c r="B52" s="181"/>
      <c r="C52" s="181"/>
    </row>
    <row r="53" spans="1:3" ht="15" customHeight="1">
      <c r="A53" s="185"/>
      <c r="B53" s="181"/>
      <c r="C53" s="181"/>
    </row>
    <row r="54" spans="1:3">
      <c r="A54" s="186"/>
      <c r="B54" s="181"/>
      <c r="C54" s="181"/>
    </row>
    <row r="55" spans="1:3" ht="15" customHeight="1">
      <c r="A55" s="187"/>
      <c r="B55" s="181"/>
      <c r="C55" s="181"/>
    </row>
    <row r="56" spans="1:3">
      <c r="A56" s="186"/>
      <c r="B56" s="181"/>
      <c r="C56" s="181"/>
    </row>
    <row r="57" spans="1:3" ht="15" customHeight="1">
      <c r="A57" s="188"/>
      <c r="B57" s="181"/>
      <c r="C57" s="181"/>
    </row>
    <row r="58" spans="1:3">
      <c r="A58" s="181"/>
      <c r="B58" s="181"/>
      <c r="C58" s="181"/>
    </row>
    <row r="59" spans="1:3">
      <c r="A59" s="181"/>
      <c r="B59" s="181"/>
      <c r="C59" s="181"/>
    </row>
    <row r="60" spans="1:3">
      <c r="A60" s="181"/>
      <c r="B60" s="181"/>
      <c r="C60" s="181"/>
    </row>
    <row r="86" spans="1:1">
      <c r="A86" s="179"/>
    </row>
    <row r="95" spans="1:1" s="189" customFormat="1"/>
  </sheetData>
  <mergeCells count="19">
    <mergeCell ref="L6:L8"/>
    <mergeCell ref="L9:L11"/>
    <mergeCell ref="L12:L14"/>
    <mergeCell ref="A1:L1"/>
    <mergeCell ref="A12:A14"/>
    <mergeCell ref="A9:A11"/>
    <mergeCell ref="L2:L3"/>
    <mergeCell ref="L4:L5"/>
    <mergeCell ref="I19:K19"/>
    <mergeCell ref="A19:H19"/>
    <mergeCell ref="A2:A3"/>
    <mergeCell ref="B2:B3"/>
    <mergeCell ref="C2:C3"/>
    <mergeCell ref="D2:H2"/>
    <mergeCell ref="I2:I3"/>
    <mergeCell ref="J2:J3"/>
    <mergeCell ref="K2:K3"/>
    <mergeCell ref="A6:A8"/>
    <mergeCell ref="A4:A5"/>
  </mergeCells>
  <dataValidations count="1">
    <dataValidation type="list" allowBlank="1" showInputMessage="1" showErrorMessage="1" errorTitle="Consensus Score:" error="Select the appropriate SCORE from the dropdown list!" sqref="J4:J18">
      <formula1>scores</formula1>
    </dataValidation>
  </dataValidation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theme="5" tint="-0.499984740745262"/>
  </sheetPr>
  <dimension ref="A1:W12"/>
  <sheetViews>
    <sheetView showGridLines="0" view="pageBreakPreview" topLeftCell="G16" zoomScale="80" zoomScaleNormal="50" zoomScaleSheetLayoutView="80" zoomScalePageLayoutView="50" workbookViewId="0">
      <selection activeCell="J7" sqref="J7:L9"/>
    </sheetView>
  </sheetViews>
  <sheetFormatPr defaultColWidth="9.140625" defaultRowHeight="17.25"/>
  <cols>
    <col min="1" max="1" width="11.42578125" style="24" customWidth="1"/>
    <col min="2" max="2" width="16.140625" style="24" customWidth="1"/>
    <col min="3" max="3" width="13.85546875" style="24" customWidth="1"/>
    <col min="4" max="4" width="12.28515625" style="24" customWidth="1"/>
    <col min="5" max="5" width="14" style="24" customWidth="1"/>
    <col min="6" max="6" width="22.7109375" style="24" customWidth="1"/>
    <col min="7" max="7" width="24.85546875" style="24" customWidth="1"/>
    <col min="8" max="8" width="24.28515625" style="24" customWidth="1"/>
    <col min="9" max="9" width="17.140625" style="24" customWidth="1"/>
    <col min="10" max="11" width="9.140625" style="24"/>
    <col min="12" max="12" width="10.85546875" style="24" customWidth="1"/>
    <col min="13" max="19" width="9.140625" style="24"/>
    <col min="20" max="22" width="15.42578125" style="24" customWidth="1"/>
    <col min="23" max="16384" width="9.140625" style="24"/>
  </cols>
  <sheetData>
    <row r="1" spans="1:23" s="67" customFormat="1" ht="21">
      <c r="A1" s="321" t="s">
        <v>427</v>
      </c>
      <c r="B1" s="329"/>
      <c r="C1" s="329"/>
      <c r="D1" s="329"/>
      <c r="E1" s="329"/>
      <c r="F1" s="329"/>
      <c r="G1" s="329"/>
      <c r="H1" s="329"/>
      <c r="I1" s="329"/>
      <c r="J1" s="329"/>
      <c r="K1" s="329"/>
      <c r="L1" s="329"/>
    </row>
    <row r="2" spans="1:23" ht="15" customHeight="1">
      <c r="A2" s="304" t="s">
        <v>0</v>
      </c>
      <c r="B2" s="304" t="s">
        <v>1</v>
      </c>
      <c r="C2" s="304" t="s">
        <v>2</v>
      </c>
      <c r="D2" s="304" t="s">
        <v>3</v>
      </c>
      <c r="E2" s="304"/>
      <c r="F2" s="304"/>
      <c r="G2" s="304"/>
      <c r="H2" s="304"/>
      <c r="I2" s="304" t="s">
        <v>4</v>
      </c>
      <c r="J2" s="290" t="s">
        <v>409</v>
      </c>
      <c r="K2" s="290" t="s">
        <v>410</v>
      </c>
      <c r="L2" s="290" t="s">
        <v>411</v>
      </c>
    </row>
    <row r="3" spans="1:23">
      <c r="A3" s="304"/>
      <c r="B3" s="304"/>
      <c r="C3" s="304"/>
      <c r="D3" s="61" t="s">
        <v>5</v>
      </c>
      <c r="E3" s="61" t="s">
        <v>6</v>
      </c>
      <c r="F3" s="61" t="s">
        <v>7</v>
      </c>
      <c r="G3" s="61" t="s">
        <v>8</v>
      </c>
      <c r="H3" s="61" t="s">
        <v>9</v>
      </c>
      <c r="I3" s="304"/>
      <c r="J3" s="290"/>
      <c r="K3" s="290"/>
      <c r="L3" s="290"/>
    </row>
    <row r="4" spans="1:23" s="26" customFormat="1" ht="120.75">
      <c r="A4" s="360" t="s">
        <v>477</v>
      </c>
      <c r="B4" s="156" t="s">
        <v>371</v>
      </c>
      <c r="C4" s="17" t="s">
        <v>504</v>
      </c>
      <c r="D4" s="17" t="s">
        <v>368</v>
      </c>
      <c r="E4" s="17" t="s">
        <v>372</v>
      </c>
      <c r="F4" s="17" t="s">
        <v>369</v>
      </c>
      <c r="G4" s="17" t="s">
        <v>505</v>
      </c>
      <c r="H4" s="17" t="s">
        <v>373</v>
      </c>
      <c r="I4" s="17" t="s">
        <v>374</v>
      </c>
      <c r="J4" s="32"/>
      <c r="K4" s="17"/>
      <c r="L4" s="356"/>
    </row>
    <row r="5" spans="1:23" s="26" customFormat="1" ht="172.5">
      <c r="A5" s="360"/>
      <c r="B5" s="156" t="s">
        <v>375</v>
      </c>
      <c r="C5" s="17" t="s">
        <v>376</v>
      </c>
      <c r="D5" s="11" t="s">
        <v>377</v>
      </c>
      <c r="E5" s="11" t="s">
        <v>378</v>
      </c>
      <c r="F5" s="11" t="s">
        <v>379</v>
      </c>
      <c r="G5" s="11" t="s">
        <v>380</v>
      </c>
      <c r="H5" s="11" t="s">
        <v>722</v>
      </c>
      <c r="I5" s="17" t="s">
        <v>723</v>
      </c>
      <c r="J5" s="32"/>
      <c r="K5" s="17"/>
      <c r="L5" s="338"/>
    </row>
    <row r="6" spans="1:23" s="26" customFormat="1" ht="172.5">
      <c r="A6" s="360"/>
      <c r="B6" s="156" t="s">
        <v>556</v>
      </c>
      <c r="C6" s="17" t="s">
        <v>557</v>
      </c>
      <c r="D6" s="17" t="s">
        <v>558</v>
      </c>
      <c r="E6" s="17" t="s">
        <v>559</v>
      </c>
      <c r="F6" s="17" t="s">
        <v>724</v>
      </c>
      <c r="G6" s="17" t="s">
        <v>725</v>
      </c>
      <c r="H6" s="17" t="s">
        <v>560</v>
      </c>
      <c r="I6" s="17" t="s">
        <v>381</v>
      </c>
      <c r="J6" s="32"/>
      <c r="K6" s="17"/>
      <c r="L6" s="337"/>
    </row>
    <row r="7" spans="1:23" s="26" customFormat="1" ht="224.25">
      <c r="A7" s="359" t="s">
        <v>478</v>
      </c>
      <c r="B7" s="156" t="s">
        <v>382</v>
      </c>
      <c r="C7" s="17" t="s">
        <v>563</v>
      </c>
      <c r="D7" s="17" t="s">
        <v>383</v>
      </c>
      <c r="E7" s="17" t="s">
        <v>370</v>
      </c>
      <c r="F7" s="17" t="s">
        <v>384</v>
      </c>
      <c r="G7" s="17" t="s">
        <v>564</v>
      </c>
      <c r="H7" s="17" t="s">
        <v>385</v>
      </c>
      <c r="I7" s="17" t="s">
        <v>386</v>
      </c>
      <c r="J7" s="32"/>
      <c r="K7" s="17"/>
      <c r="L7" s="356"/>
    </row>
    <row r="8" spans="1:23" s="26" customFormat="1" ht="198">
      <c r="A8" s="359"/>
      <c r="B8" s="156" t="s">
        <v>408</v>
      </c>
      <c r="C8" s="17" t="s">
        <v>387</v>
      </c>
      <c r="D8" s="17" t="s">
        <v>506</v>
      </c>
      <c r="E8" s="17" t="s">
        <v>388</v>
      </c>
      <c r="F8" s="17" t="s">
        <v>726</v>
      </c>
      <c r="G8" s="17" t="s">
        <v>727</v>
      </c>
      <c r="H8" s="17" t="s">
        <v>728</v>
      </c>
      <c r="I8" s="17" t="s">
        <v>389</v>
      </c>
      <c r="J8" s="32"/>
      <c r="K8" s="17"/>
      <c r="L8" s="357"/>
    </row>
    <row r="9" spans="1:23" s="26" customFormat="1" ht="207">
      <c r="A9" s="359"/>
      <c r="B9" s="78" t="s">
        <v>729</v>
      </c>
      <c r="C9" s="17" t="s">
        <v>390</v>
      </c>
      <c r="D9" s="10" t="s">
        <v>10</v>
      </c>
      <c r="E9" s="10" t="s">
        <v>391</v>
      </c>
      <c r="F9" s="10" t="s">
        <v>392</v>
      </c>
      <c r="G9" s="10" t="s">
        <v>393</v>
      </c>
      <c r="H9" s="10" t="s">
        <v>730</v>
      </c>
      <c r="I9" s="17" t="s">
        <v>394</v>
      </c>
      <c r="J9" s="32"/>
      <c r="K9" s="17"/>
      <c r="L9" s="358"/>
    </row>
    <row r="10" spans="1:23" s="26" customFormat="1">
      <c r="I10" s="333" t="s">
        <v>412</v>
      </c>
      <c r="J10" s="333"/>
      <c r="K10" s="333"/>
      <c r="L10" s="87" t="str">
        <f>IFERROR(ROUNDDOWN(AVERAGE(L4:L9),0),"")</f>
        <v/>
      </c>
    </row>
    <row r="11" spans="1:23" s="26" customFormat="1">
      <c r="A11" s="76"/>
      <c r="B11" s="76"/>
      <c r="C11" s="76"/>
      <c r="D11" s="76"/>
      <c r="E11" s="76"/>
      <c r="F11" s="76"/>
      <c r="G11" s="76"/>
      <c r="H11" s="76"/>
      <c r="I11" s="76"/>
      <c r="J11" s="76"/>
      <c r="K11" s="76"/>
      <c r="L11" s="76"/>
      <c r="M11" s="76"/>
      <c r="N11" s="76"/>
      <c r="O11" s="76"/>
      <c r="P11" s="76"/>
      <c r="Q11" s="76"/>
      <c r="R11" s="76"/>
      <c r="S11" s="76"/>
      <c r="T11" s="76"/>
      <c r="U11" s="76"/>
      <c r="V11" s="76"/>
      <c r="W11" s="76"/>
    </row>
    <row r="12" spans="1:23" s="26" customFormat="1"/>
  </sheetData>
  <mergeCells count="14">
    <mergeCell ref="J2:J3"/>
    <mergeCell ref="K2:K3"/>
    <mergeCell ref="L2:L3"/>
    <mergeCell ref="A1:L1"/>
    <mergeCell ref="I10:K10"/>
    <mergeCell ref="L4:L6"/>
    <mergeCell ref="L7:L9"/>
    <mergeCell ref="D2:H2"/>
    <mergeCell ref="I2:I3"/>
    <mergeCell ref="A7:A9"/>
    <mergeCell ref="A4:A6"/>
    <mergeCell ref="A2:A3"/>
    <mergeCell ref="B2:B3"/>
    <mergeCell ref="C2:C3"/>
  </mergeCells>
  <dataValidations count="1">
    <dataValidation type="list" allowBlank="1" showInputMessage="1" showErrorMessage="1" errorTitle="Consensus Score:" error="Select the appropriate SCORE from the dropdown list!" sqref="J4:J9">
      <formula1>scores</formula1>
    </dataValidation>
  </dataValidations>
  <pageMargins left="0.25" right="0.15" top="0.35" bottom="0.45" header="0.3" footer="0.3"/>
  <pageSetup paperSize="9" scale="77" orientation="landscape" r:id="rId1"/>
  <headerFooter>
    <oddFooter>&amp;R&amp;"Andalus,Regular"&amp;9Page &amp;P of &amp;N</oddFooter>
  </headerFooter>
  <drawing r:id="rId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dimension ref="A1:A6"/>
  <sheetViews>
    <sheetView workbookViewId="0">
      <selection activeCell="A4" sqref="A4"/>
    </sheetView>
  </sheetViews>
  <sheetFormatPr defaultColWidth="0" defaultRowHeight="15" zeroHeight="1"/>
  <cols>
    <col min="1" max="1" width="9.140625" customWidth="1"/>
    <col min="2" max="16384" width="9.140625" hidden="1"/>
  </cols>
  <sheetData>
    <row r="1" spans="1:1" ht="17.25">
      <c r="A1" s="19">
        <v>1</v>
      </c>
    </row>
    <row r="2" spans="1:1" ht="17.25">
      <c r="A2" s="19">
        <v>2</v>
      </c>
    </row>
    <row r="3" spans="1:1" ht="17.25">
      <c r="A3" s="19">
        <v>3</v>
      </c>
    </row>
    <row r="4" spans="1:1" ht="17.25">
      <c r="A4" s="19">
        <v>4</v>
      </c>
    </row>
    <row r="5" spans="1:1" ht="17.25">
      <c r="A5" s="19">
        <v>5</v>
      </c>
    </row>
    <row r="6" spans="1:1" hidden="1"/>
  </sheetData>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dimension ref="A1:B114"/>
  <sheetViews>
    <sheetView showGridLines="0" topLeftCell="A90" workbookViewId="0">
      <selection activeCell="A94" sqref="A94"/>
    </sheetView>
  </sheetViews>
  <sheetFormatPr defaultColWidth="9.140625" defaultRowHeight="17.25"/>
  <cols>
    <col min="1" max="1" width="28.42578125" style="24" customWidth="1"/>
    <col min="2" max="6" width="9.140625" style="20"/>
    <col min="7" max="7" width="23.42578125" style="20" customWidth="1"/>
    <col min="8" max="16384" width="9.140625" style="20"/>
  </cols>
  <sheetData>
    <row r="1" spans="1:2">
      <c r="A1" s="361" t="s">
        <v>430</v>
      </c>
      <c r="B1" s="362"/>
    </row>
    <row r="2" spans="1:2">
      <c r="A2" s="34" t="s">
        <v>414</v>
      </c>
      <c r="B2" s="50" t="s">
        <v>415</v>
      </c>
    </row>
    <row r="3" spans="1:2">
      <c r="A3" s="18" t="str">
        <f>'Governance &amp; Leadership'!A4</f>
        <v>Governing Body Formation</v>
      </c>
      <c r="B3" s="19">
        <f>'Governance &amp; Leadership'!L4</f>
        <v>2</v>
      </c>
    </row>
    <row r="4" spans="1:2">
      <c r="A4" s="18" t="str">
        <f>'Governance &amp; Leadership'!A7</f>
        <v>Governing Body Function</v>
      </c>
      <c r="B4" s="19">
        <f>'Governance &amp; Leadership'!L7</f>
        <v>2</v>
      </c>
    </row>
    <row r="5" spans="1:2">
      <c r="A5" s="18" t="str">
        <f>'Governance &amp; Leadership'!A9</f>
        <v>Strategic Leadership</v>
      </c>
      <c r="B5" s="19">
        <f>'Governance &amp; Leadership'!L9</f>
        <v>2</v>
      </c>
    </row>
    <row r="6" spans="1:2">
      <c r="A6" s="18" t="str">
        <f>'Governance &amp; Leadership'!A12</f>
        <v>Succession Planning</v>
      </c>
      <c r="B6" s="19">
        <f>'Governance &amp; Leadership'!L12</f>
        <v>1</v>
      </c>
    </row>
    <row r="7" spans="1:2">
      <c r="A7" s="18" t="str">
        <f>'Governance &amp; Leadership'!I13</f>
        <v>Overall Category Score</v>
      </c>
      <c r="B7" s="19">
        <f>'Governance &amp; Leadership'!L13</f>
        <v>1</v>
      </c>
    </row>
    <row r="9" spans="1:2">
      <c r="A9" s="361" t="s">
        <v>431</v>
      </c>
      <c r="B9" s="362"/>
    </row>
    <row r="10" spans="1:2">
      <c r="A10" s="34" t="s">
        <v>414</v>
      </c>
      <c r="B10" s="50" t="s">
        <v>415</v>
      </c>
    </row>
    <row r="11" spans="1:2">
      <c r="A11" s="18" t="str">
        <f>'Finance Ops &amp; Admn'!A4</f>
        <v>Financial Policies and Procedures</v>
      </c>
      <c r="B11" s="19">
        <f>'Finance Ops &amp; Admn'!L4</f>
        <v>4</v>
      </c>
    </row>
    <row r="12" spans="1:2">
      <c r="A12" s="18" t="str">
        <f>'Finance Ops &amp; Admn'!A5</f>
        <v>Financial Management System</v>
      </c>
      <c r="B12" s="19">
        <f>'Finance Ops &amp; Admn'!L5</f>
        <v>5</v>
      </c>
    </row>
    <row r="13" spans="1:2">
      <c r="A13" s="18" t="str">
        <f>'Finance Ops &amp; Admn'!A6</f>
        <v>Budget Management</v>
      </c>
      <c r="B13" s="19">
        <f>'Finance Ops &amp; Admn'!L6</f>
        <v>5</v>
      </c>
    </row>
    <row r="14" spans="1:2">
      <c r="A14" s="18" t="str">
        <f>'Finance Ops &amp; Admn'!A7</f>
        <v>Accounting and Record-Keeping</v>
      </c>
      <c r="B14" s="19">
        <f>'Finance Ops &amp; Admn'!L7</f>
        <v>5</v>
      </c>
    </row>
    <row r="15" spans="1:2">
      <c r="A15" s="18" t="str">
        <f>'Finance Ops &amp; Admn'!A8</f>
        <v>Financial Reporting</v>
      </c>
      <c r="B15" s="19">
        <f>'Finance Ops &amp; Admn'!L8</f>
        <v>5</v>
      </c>
    </row>
    <row r="16" spans="1:2">
      <c r="A16" s="18" t="str">
        <f>'Finance Ops &amp; Admn'!A9</f>
        <v>Internal Control Systems</v>
      </c>
      <c r="B16" s="19">
        <f>'Finance Ops &amp; Admn'!L9</f>
        <v>5</v>
      </c>
    </row>
    <row r="17" spans="1:2">
      <c r="A17" s="18" t="str">
        <f>'Finance Ops &amp; Admn'!A10</f>
        <v>Payroll</v>
      </c>
      <c r="B17" s="19">
        <f>'Finance Ops &amp; Admn'!L10</f>
        <v>5</v>
      </c>
    </row>
    <row r="18" spans="1:2">
      <c r="A18" s="18" t="str">
        <f>'Finance Ops &amp; Admn'!A11</f>
        <v>Purchasing and Procurement</v>
      </c>
      <c r="B18" s="19">
        <f>'Finance Ops &amp; Admn'!L11</f>
        <v>5</v>
      </c>
    </row>
    <row r="19" spans="1:2">
      <c r="A19" s="18" t="str">
        <f>'Finance Ops &amp; Admn'!A12</f>
        <v>Cash and Bank Management</v>
      </c>
      <c r="B19" s="19">
        <f>'Finance Ops &amp; Admn'!L12</f>
        <v>5</v>
      </c>
    </row>
    <row r="20" spans="1:2">
      <c r="A20" s="18" t="str">
        <f>'Finance Ops &amp; Admn'!A13</f>
        <v>Inventory and Asset Management</v>
      </c>
      <c r="B20" s="19">
        <f>'Finance Ops &amp; Admn'!L13</f>
        <v>5</v>
      </c>
    </row>
    <row r="21" spans="1:2">
      <c r="A21" s="18" t="str">
        <f>'Finance Ops &amp; Admn'!A14</f>
        <v>Annual External Audit</v>
      </c>
      <c r="B21" s="19">
        <f>'Finance Ops &amp; Admn'!L14</f>
        <v>5</v>
      </c>
    </row>
    <row r="22" spans="1:2">
      <c r="A22" s="18" t="str">
        <f>'Finance Ops &amp; Admn'!A15</f>
        <v>Operations and Administration</v>
      </c>
      <c r="B22" s="19">
        <f>'Finance Ops &amp; Admn'!L15</f>
        <v>5</v>
      </c>
    </row>
    <row r="23" spans="1:2">
      <c r="A23" s="18" t="str">
        <f>'Finance Ops &amp; Admn'!A16</f>
        <v>Finance Staffing and Competency</v>
      </c>
      <c r="B23" s="19">
        <f>'Finance Ops &amp; Admn'!L16</f>
        <v>5</v>
      </c>
    </row>
    <row r="24" spans="1:2">
      <c r="A24" s="18" t="str">
        <f>'Finance Ops &amp; Admn'!I17</f>
        <v>Overall Category Score</v>
      </c>
      <c r="B24" s="19">
        <f>'Finance Ops &amp; Admn'!L17</f>
        <v>4</v>
      </c>
    </row>
    <row r="26" spans="1:2">
      <c r="A26" s="361" t="s">
        <v>432</v>
      </c>
      <c r="B26" s="362"/>
    </row>
    <row r="27" spans="1:2">
      <c r="A27" s="34" t="s">
        <v>414</v>
      </c>
      <c r="B27" s="50" t="s">
        <v>415</v>
      </c>
    </row>
    <row r="28" spans="1:2" ht="34.5">
      <c r="A28" s="18" t="str">
        <f>'Human Resource Management'!A4</f>
        <v>Human Resources Policy and Procedures Manual</v>
      </c>
      <c r="B28" s="19">
        <f>'Human Resource Management'!L4</f>
        <v>4</v>
      </c>
    </row>
    <row r="29" spans="1:2" ht="34.5">
      <c r="A29" s="18" t="str">
        <f>'Human Resource Management'!A5</f>
        <v>Organizational Structure and Job Descriptions</v>
      </c>
      <c r="B29" s="19">
        <f>'Human Resource Management'!L5</f>
        <v>4</v>
      </c>
    </row>
    <row r="30" spans="1:2">
      <c r="A30" s="18" t="str">
        <f>'Human Resource Management'!A7</f>
        <v>Staff Recruitment and Retention</v>
      </c>
      <c r="B30" s="19">
        <f>'Human Resource Management'!L7</f>
        <v>4</v>
      </c>
    </row>
    <row r="31" spans="1:2">
      <c r="A31" s="18" t="str">
        <f>'Human Resource Management'!A8</f>
        <v>Staff Training and Development</v>
      </c>
      <c r="B31" s="19">
        <f>'Human Resource Management'!L8</f>
        <v>1</v>
      </c>
    </row>
    <row r="32" spans="1:2">
      <c r="A32" s="18" t="str">
        <f>'Human Resource Management'!A9</f>
        <v>Performance Management</v>
      </c>
      <c r="B32" s="19">
        <f>'Human Resource Management'!L9</f>
        <v>4</v>
      </c>
    </row>
    <row r="33" spans="1:2">
      <c r="A33" s="18" t="str">
        <f>'Human Resource Management'!A10</f>
        <v>Compensation Management</v>
      </c>
      <c r="B33" s="19">
        <f>'Human Resource Management'!L10</f>
        <v>4</v>
      </c>
    </row>
    <row r="34" spans="1:2" ht="34.5">
      <c r="A34" s="18" t="str">
        <f>'Human Resource Management'!A11</f>
        <v>Human Resources Data Management System</v>
      </c>
      <c r="B34" s="19">
        <f>'Human Resource Management'!L11</f>
        <v>1</v>
      </c>
    </row>
    <row r="35" spans="1:2">
      <c r="A35" s="18" t="str">
        <f>'Human Resource Management'!I12</f>
        <v>Overall Category Score</v>
      </c>
      <c r="B35" s="19">
        <f>'Human Resource Management'!L12</f>
        <v>3</v>
      </c>
    </row>
    <row r="37" spans="1:2">
      <c r="A37" s="361" t="s">
        <v>433</v>
      </c>
      <c r="B37" s="362"/>
    </row>
    <row r="38" spans="1:2" ht="17.25" customHeight="1">
      <c r="A38" s="34" t="s">
        <v>414</v>
      </c>
      <c r="B38" s="50" t="s">
        <v>415</v>
      </c>
    </row>
    <row r="39" spans="1:2" ht="34.5">
      <c r="A39" s="18" t="str">
        <f>'Resource Mobilization'!A4</f>
        <v>Resource Mobilization Planning and Implementation</v>
      </c>
      <c r="B39" s="19">
        <f>'Resource Mobilization'!L4</f>
        <v>2</v>
      </c>
    </row>
    <row r="40" spans="1:2" ht="17.25" customHeight="1">
      <c r="A40" s="18" t="str">
        <f>'Resource Mobilization'!A6</f>
        <v>Resource Diversification</v>
      </c>
      <c r="B40" s="19">
        <f>'Resource Mobilization'!L6</f>
        <v>2</v>
      </c>
    </row>
    <row r="41" spans="1:2" ht="18" customHeight="1">
      <c r="A41" s="18" t="str">
        <f>'Resource Mobilization'!A8</f>
        <v>Resource Monitoring</v>
      </c>
      <c r="B41" s="19">
        <f>'Resource Mobilization'!L8</f>
        <v>3</v>
      </c>
    </row>
    <row r="42" spans="1:2" ht="17.25" customHeight="1">
      <c r="A42" s="18" t="str">
        <f>'Resource Mobilization'!I10</f>
        <v>Overall Category Score</v>
      </c>
      <c r="B42" s="19">
        <f>'Resource Mobilization'!L10</f>
        <v>2</v>
      </c>
    </row>
    <row r="43" spans="1:2" ht="17.25" customHeight="1"/>
    <row r="44" spans="1:2" ht="18" customHeight="1">
      <c r="A44" s="361" t="s">
        <v>434</v>
      </c>
      <c r="B44" s="362"/>
    </row>
    <row r="45" spans="1:2" ht="17.25" customHeight="1">
      <c r="A45" s="34" t="s">
        <v>414</v>
      </c>
      <c r="B45" s="50" t="s">
        <v>415</v>
      </c>
    </row>
    <row r="46" spans="1:2" ht="17.25" customHeight="1">
      <c r="A46" s="18" t="str">
        <f>'M&amp;E &amp; Knowledge Management'!A4</f>
        <v>M&amp;E Planning</v>
      </c>
      <c r="B46" s="31">
        <f>'M&amp;E &amp; Knowledge Management'!L4</f>
        <v>1</v>
      </c>
    </row>
    <row r="47" spans="1:2" ht="17.25" customHeight="1">
      <c r="A47" s="18" t="str">
        <f>'M&amp;E &amp; Knowledge Management'!A7</f>
        <v>Data Management</v>
      </c>
      <c r="B47" s="31">
        <f>'M&amp;E &amp; Knowledge Management'!L7</f>
        <v>1</v>
      </c>
    </row>
    <row r="48" spans="1:2" ht="18" customHeight="1">
      <c r="A48" s="18" t="str">
        <f>'M&amp;E &amp; Knowledge Management'!A9</f>
        <v>Data Quality</v>
      </c>
      <c r="B48" s="31">
        <f>'M&amp;E &amp; Knowledge Management'!L9</f>
        <v>1</v>
      </c>
    </row>
    <row r="49" spans="1:2" ht="17.25" customHeight="1">
      <c r="A49" s="18" t="str">
        <f>'M&amp;E &amp; Knowledge Management'!A11</f>
        <v>Data Analysis and Use</v>
      </c>
      <c r="B49" s="31">
        <f>'M&amp;E &amp; Knowledge Management'!L11</f>
        <v>2</v>
      </c>
    </row>
    <row r="50" spans="1:2" ht="17.25" customHeight="1">
      <c r="A50" s="18" t="str">
        <f>'M&amp;E &amp; Knowledge Management'!A14</f>
        <v>Periodic Evaluations</v>
      </c>
      <c r="B50" s="31">
        <f>'M&amp;E &amp; Knowledge Management'!L14</f>
        <v>1</v>
      </c>
    </row>
    <row r="51" spans="1:2" ht="18" customHeight="1">
      <c r="A51" s="18" t="str">
        <f>'M&amp;E &amp; Knowledge Management'!A15</f>
        <v>Knowledge Management</v>
      </c>
      <c r="B51" s="31">
        <f>'M&amp;E &amp; Knowledge Management'!L15</f>
        <v>4</v>
      </c>
    </row>
    <row r="52" spans="1:2" ht="17.25" customHeight="1">
      <c r="A52" s="18" t="str">
        <f>'M&amp;E &amp; Knowledge Management'!I16</f>
        <v>Overall Category Score</v>
      </c>
      <c r="B52" s="31">
        <f>'M&amp;E &amp; Knowledge Management'!L16</f>
        <v>1</v>
      </c>
    </row>
    <row r="53" spans="1:2" ht="17.25" customHeight="1"/>
    <row r="54" spans="1:2" ht="17.25" customHeight="1">
      <c r="A54" s="361" t="s">
        <v>417</v>
      </c>
      <c r="B54" s="362"/>
    </row>
    <row r="55" spans="1:2" ht="17.25" customHeight="1">
      <c r="A55" s="34" t="s">
        <v>414</v>
      </c>
      <c r="B55" s="50" t="s">
        <v>415</v>
      </c>
    </row>
    <row r="56" spans="1:2" ht="17.25" customHeight="1">
      <c r="A56" s="18" t="str">
        <f>'Program Management'!A4</f>
        <v>Program Design</v>
      </c>
      <c r="B56" s="31">
        <f>'Program Management'!L4</f>
        <v>5</v>
      </c>
    </row>
    <row r="57" spans="1:2" ht="17.25" customHeight="1">
      <c r="A57" s="18" t="str">
        <f>'Program Management'!A5</f>
        <v>Program Planning and Monitoring</v>
      </c>
      <c r="B57" s="31">
        <f>'Program Management'!L5</f>
        <v>5</v>
      </c>
    </row>
    <row r="58" spans="1:2" ht="17.25" customHeight="1">
      <c r="A58" s="18" t="str">
        <f>'Program Management'!A7</f>
        <v>Program Risk Plan</v>
      </c>
      <c r="B58" s="31">
        <f>'Program Management'!L7</f>
        <v>1</v>
      </c>
    </row>
    <row r="59" spans="1:2" ht="17.25" customHeight="1">
      <c r="A59" s="18" t="str">
        <f>'Program Management'!A8</f>
        <v>Program Sustainability</v>
      </c>
      <c r="B59" s="31">
        <f>'Program Management'!L8</f>
        <v>2</v>
      </c>
    </row>
    <row r="60" spans="1:2" ht="17.25" customHeight="1">
      <c r="A60" s="18" t="str">
        <f>'Program Management'!I9</f>
        <v>Overall Category Score</v>
      </c>
      <c r="B60" s="31">
        <f>'Program Management'!L9</f>
        <v>3</v>
      </c>
    </row>
    <row r="61" spans="1:2" ht="17.25" customHeight="1"/>
    <row r="62" spans="1:2" ht="18" customHeight="1">
      <c r="A62" s="361" t="s">
        <v>420</v>
      </c>
      <c r="B62" s="362"/>
    </row>
    <row r="63" spans="1:2" ht="17.25" customHeight="1">
      <c r="A63" s="34" t="s">
        <v>414</v>
      </c>
      <c r="B63" s="50" t="s">
        <v>415</v>
      </c>
    </row>
    <row r="64" spans="1:2" ht="18" customHeight="1">
      <c r="A64" s="18" t="str">
        <f>Communications!A4</f>
        <v>Communication Strategy and Plan</v>
      </c>
      <c r="B64" s="31">
        <f>Communications!L4</f>
        <v>2</v>
      </c>
    </row>
    <row r="65" spans="1:2">
      <c r="A65" s="18" t="str">
        <f>Communications!A5</f>
        <v>Branding and Marketing Plan</v>
      </c>
      <c r="B65" s="31">
        <f>Communications!L5</f>
        <v>2</v>
      </c>
    </row>
    <row r="66" spans="1:2">
      <c r="A66" s="18" t="str">
        <f>Communications!A6</f>
        <v>Communications Capacity</v>
      </c>
      <c r="B66" s="31">
        <f>Communications!L6</f>
        <v>3</v>
      </c>
    </row>
    <row r="67" spans="1:2">
      <c r="A67" s="18" t="str">
        <f>Communications!A7</f>
        <v>Internal and External Communications</v>
      </c>
      <c r="B67" s="31">
        <f>Communications!L7</f>
        <v>4</v>
      </c>
    </row>
    <row r="68" spans="1:2">
      <c r="A68" s="18" t="str">
        <f>Communications!I9</f>
        <v>Overall Category Score</v>
      </c>
      <c r="B68" s="31">
        <f>Communications!L9</f>
        <v>2</v>
      </c>
    </row>
    <row r="70" spans="1:2">
      <c r="A70" s="361" t="s">
        <v>422</v>
      </c>
      <c r="B70" s="362"/>
    </row>
    <row r="71" spans="1:2">
      <c r="A71" s="34" t="s">
        <v>414</v>
      </c>
      <c r="B71" s="50" t="s">
        <v>415</v>
      </c>
    </row>
    <row r="72" spans="1:2" ht="34.5">
      <c r="A72" s="18" t="str">
        <f>'Grants &amp; Sub-Grants'!A4</f>
        <v>Grants Management Policies and Procedures</v>
      </c>
      <c r="B72" s="31">
        <f>'Grants &amp; Sub-Grants'!L4</f>
        <v>0</v>
      </c>
    </row>
    <row r="73" spans="1:2">
      <c r="A73" s="18" t="str">
        <f>'Grants &amp; Sub-Grants'!A5</f>
        <v>Grants Management System</v>
      </c>
      <c r="B73" s="31">
        <f>'Grants &amp; Sub-Grants'!L5</f>
        <v>0</v>
      </c>
    </row>
    <row r="74" spans="1:2">
      <c r="A74" s="18" t="str">
        <f>'Grants &amp; Sub-Grants'!A7</f>
        <v>Capacity Development of Sub-Grantees</v>
      </c>
      <c r="B74" s="31">
        <f>'Grants &amp; Sub-Grants'!L7</f>
        <v>0</v>
      </c>
    </row>
    <row r="75" spans="1:2">
      <c r="A75" s="18" t="str">
        <f>'Grants &amp; Sub-Grants'!I10</f>
        <v>Overall Category Score</v>
      </c>
      <c r="B75" s="31" t="str">
        <f>'Grants &amp; Sub-Grants'!L10</f>
        <v/>
      </c>
    </row>
    <row r="78" spans="1:2">
      <c r="A78" s="361" t="s">
        <v>424</v>
      </c>
      <c r="B78" s="362"/>
    </row>
    <row r="79" spans="1:2">
      <c r="A79" s="34" t="s">
        <v>414</v>
      </c>
      <c r="B79" s="50" t="s">
        <v>415</v>
      </c>
    </row>
    <row r="80" spans="1:2" ht="34.5">
      <c r="A80" s="18" t="str">
        <f>'Service Del &amp; Qual Assurance'!A4</f>
        <v>Information and Education about Service Delivery</v>
      </c>
      <c r="B80" s="31">
        <f>'Service Del &amp; Qual Assurance'!L4</f>
        <v>0</v>
      </c>
    </row>
    <row r="81" spans="1:2">
      <c r="A81" s="18" t="str">
        <f>'Service Del &amp; Qual Assurance'!A5</f>
        <v>Service Delivery Targets</v>
      </c>
      <c r="B81" s="31">
        <f>'Service Del &amp; Qual Assurance'!L5</f>
        <v>0</v>
      </c>
    </row>
    <row r="82" spans="1:2">
      <c r="A82" s="18" t="str">
        <f>'Service Del &amp; Qual Assurance'!A6</f>
        <v>Service Improvement and Learning</v>
      </c>
      <c r="B82" s="31">
        <f>'Service Del &amp; Qual Assurance'!L6</f>
        <v>0</v>
      </c>
    </row>
    <row r="83" spans="1:2">
      <c r="A83" s="18" t="str">
        <f>'Service Del &amp; Qual Assurance'!A7</f>
        <v>Service Delivery Standards</v>
      </c>
      <c r="B83" s="31">
        <f>'Service Del &amp; Qual Assurance'!L7</f>
        <v>0</v>
      </c>
    </row>
    <row r="84" spans="1:2">
      <c r="A84" s="18" t="str">
        <f>'Service Del &amp; Qual Assurance'!I10</f>
        <v>Overall Category Score</v>
      </c>
      <c r="B84" s="31" t="str">
        <f>'Service Del &amp; Qual Assurance'!L10</f>
        <v/>
      </c>
    </row>
    <row r="86" spans="1:2">
      <c r="A86" s="361" t="s">
        <v>426</v>
      </c>
      <c r="B86" s="362"/>
    </row>
    <row r="87" spans="1:2">
      <c r="A87" s="34" t="s">
        <v>414</v>
      </c>
      <c r="B87" s="50" t="s">
        <v>415</v>
      </c>
    </row>
    <row r="88" spans="1:2">
      <c r="A88" s="18" t="str">
        <f>'Coordination &amp; Collaboration'!A4</f>
        <v>Coordination Platforms</v>
      </c>
      <c r="B88" s="31">
        <f>'Coordination &amp; Collaboration'!L4</f>
        <v>0</v>
      </c>
    </row>
    <row r="89" spans="1:2">
      <c r="A89" s="18" t="str">
        <f>'Coordination &amp; Collaboration'!A5</f>
        <v>Coordination Roles</v>
      </c>
      <c r="B89" s="31">
        <f>'Coordination &amp; Collaboration'!L5</f>
        <v>0</v>
      </c>
    </row>
    <row r="90" spans="1:2" ht="34.5">
      <c r="A90" s="18" t="str">
        <f>'Coordination &amp; Collaboration'!A6</f>
        <v>Strategic Engagement and Support to Stakeholders</v>
      </c>
      <c r="B90" s="31">
        <f>'Coordination &amp; Collaboration'!L6</f>
        <v>0</v>
      </c>
    </row>
    <row r="91" spans="1:2">
      <c r="A91" s="18" t="str">
        <f>'Coordination &amp; Collaboration'!I7</f>
        <v>Overall Category Score</v>
      </c>
      <c r="B91" s="31" t="str">
        <f>'Coordination &amp; Collaboration'!L7</f>
        <v/>
      </c>
    </row>
    <row r="93" spans="1:2">
      <c r="A93" s="361" t="s">
        <v>839</v>
      </c>
      <c r="B93" s="362"/>
    </row>
    <row r="94" spans="1:2">
      <c r="A94" s="176" t="s">
        <v>414</v>
      </c>
      <c r="B94" s="50" t="s">
        <v>415</v>
      </c>
    </row>
    <row r="95" spans="1:2">
      <c r="A95" s="18" t="e">
        <f>SBCC!#REF!</f>
        <v>#REF!</v>
      </c>
      <c r="B95" s="31" t="e">
        <f>SBCC!#REF!</f>
        <v>#REF!</v>
      </c>
    </row>
    <row r="96" spans="1:2">
      <c r="A96" s="18" t="str">
        <f>SBCC!$A4</f>
        <v>Audience Analysis</v>
      </c>
      <c r="B96" s="31">
        <f>SBCC!$L4</f>
        <v>5</v>
      </c>
    </row>
    <row r="97" spans="1:2">
      <c r="A97" s="18" t="str">
        <f>SBCC!$A6</f>
        <v>SBCC strategy</v>
      </c>
      <c r="B97" s="31">
        <f>SBCC!$L6</f>
        <v>4</v>
      </c>
    </row>
    <row r="98" spans="1:2" ht="34.5">
      <c r="A98" s="18" t="str">
        <f>SBCC!$A9</f>
        <v>Message Development and Dissemination</v>
      </c>
      <c r="B98" s="31">
        <f>SBCC!$L9</f>
        <v>5</v>
      </c>
    </row>
    <row r="99" spans="1:2">
      <c r="A99" s="18" t="str">
        <f>SBCC!$A12</f>
        <v>Intervention Design Process</v>
      </c>
      <c r="B99" s="31">
        <f>SBCC!$L12</f>
        <v>5</v>
      </c>
    </row>
    <row r="100" spans="1:2">
      <c r="A100" s="18" t="str">
        <f>SBCC!$A15</f>
        <v>Community Mobilization</v>
      </c>
      <c r="B100" s="31">
        <f>SBCC!$L15</f>
        <v>5</v>
      </c>
    </row>
    <row r="101" spans="1:2">
      <c r="A101" s="18" t="str">
        <f>SBCC!$A16</f>
        <v>Advocacy</v>
      </c>
      <c r="B101" s="31">
        <f>SBCC!$L16</f>
        <v>5</v>
      </c>
    </row>
    <row r="102" spans="1:2">
      <c r="A102" s="18" t="e">
        <f>SBCC!#REF!</f>
        <v>#REF!</v>
      </c>
      <c r="B102" s="31" t="e">
        <f>SBCC!#REF!</f>
        <v>#REF!</v>
      </c>
    </row>
    <row r="103" spans="1:2">
      <c r="A103" s="18" t="e">
        <f>SBCC!#REF!</f>
        <v>#REF!</v>
      </c>
      <c r="B103" s="31" t="e">
        <f>SBCC!#REF!</f>
        <v>#REF!</v>
      </c>
    </row>
    <row r="104" spans="1:2">
      <c r="A104" s="18" t="str">
        <f>SBCC!$A$17</f>
        <v>Stakeholder Engagement</v>
      </c>
      <c r="B104" s="31">
        <f>SBCC!$L$17</f>
        <v>5</v>
      </c>
    </row>
    <row r="105" spans="1:2">
      <c r="A105" s="18" t="str">
        <f>SBCC!$A$18</f>
        <v>Capacity Strengthening</v>
      </c>
      <c r="B105" s="31">
        <f>SBCC!$L$18</f>
        <v>4</v>
      </c>
    </row>
    <row r="106" spans="1:2">
      <c r="A106" s="18" t="str">
        <f>SBCC!$I$19</f>
        <v>Overall Category Score</v>
      </c>
      <c r="B106" s="31">
        <f>SBCC!$L$19</f>
        <v>4</v>
      </c>
    </row>
    <row r="110" spans="1:2">
      <c r="A110" s="361" t="s">
        <v>429</v>
      </c>
      <c r="B110" s="362"/>
    </row>
    <row r="111" spans="1:2">
      <c r="A111" s="34" t="s">
        <v>414</v>
      </c>
      <c r="B111" s="50" t="s">
        <v>415</v>
      </c>
    </row>
    <row r="112" spans="1:2" ht="34.5">
      <c r="A112" s="18" t="str">
        <f>'Advocacy Ntwking Alliance Bldg'!A4</f>
        <v>Advocacy Planning and Implementation</v>
      </c>
      <c r="B112" s="31">
        <f>'Advocacy Ntwking Alliance Bldg'!L4</f>
        <v>0</v>
      </c>
    </row>
    <row r="113" spans="1:2">
      <c r="A113" s="18" t="str">
        <f>'Advocacy Ntwking Alliance Bldg'!A7</f>
        <v>Networking and Alliance Building</v>
      </c>
      <c r="B113" s="31">
        <f>'Advocacy Ntwking Alliance Bldg'!L7</f>
        <v>0</v>
      </c>
    </row>
    <row r="114" spans="1:2">
      <c r="A114" s="18" t="str">
        <f>'Advocacy Ntwking Alliance Bldg'!I10</f>
        <v>Overall Category Score</v>
      </c>
      <c r="B114" s="31" t="str">
        <f>'Advocacy Ntwking Alliance Bldg'!L10</f>
        <v/>
      </c>
    </row>
  </sheetData>
  <mergeCells count="12">
    <mergeCell ref="A54:B54"/>
    <mergeCell ref="A1:B1"/>
    <mergeCell ref="A9:B9"/>
    <mergeCell ref="A26:B26"/>
    <mergeCell ref="A37:B37"/>
    <mergeCell ref="A44:B44"/>
    <mergeCell ref="A62:B62"/>
    <mergeCell ref="A70:B70"/>
    <mergeCell ref="A78:B78"/>
    <mergeCell ref="A86:B86"/>
    <mergeCell ref="A110:B110"/>
    <mergeCell ref="A93:B93"/>
  </mergeCells>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dimension ref="A1:D24"/>
  <sheetViews>
    <sheetView showGridLines="0" tabSelected="1" topLeftCell="A10" zoomScaleNormal="100" zoomScaleSheetLayoutView="100" workbookViewId="0">
      <selection activeCell="E18" sqref="E18:L22"/>
    </sheetView>
  </sheetViews>
  <sheetFormatPr defaultColWidth="9.140625" defaultRowHeight="17.25"/>
  <cols>
    <col min="1" max="1" width="28" style="24" customWidth="1"/>
    <col min="2" max="2" width="13" style="28" customWidth="1"/>
    <col min="3" max="4" width="13" style="24" customWidth="1"/>
    <col min="5" max="10" width="9.140625" style="24"/>
    <col min="11" max="13" width="4.7109375" style="24" customWidth="1"/>
    <col min="14" max="16384" width="9.140625" style="24"/>
  </cols>
  <sheetData>
    <row r="1" spans="1:2" ht="33">
      <c r="A1" s="80" t="s">
        <v>435</v>
      </c>
      <c r="B1" s="81" t="s">
        <v>412</v>
      </c>
    </row>
    <row r="2" spans="1:2">
      <c r="A2" s="22" t="s">
        <v>430</v>
      </c>
      <c r="B2" s="83">
        <f>IF('Governance &amp; Leadership'!L13=0,"",'Governance &amp; Leadership'!L13)</f>
        <v>1</v>
      </c>
    </row>
    <row r="3" spans="1:2">
      <c r="A3" s="22" t="s">
        <v>431</v>
      </c>
      <c r="B3" s="83">
        <f>IF('Finance Ops &amp; Admn'!L17=0,"",'Finance Ops &amp; Admn'!L17)</f>
        <v>4</v>
      </c>
    </row>
    <row r="4" spans="1:2">
      <c r="A4" s="22" t="s">
        <v>432</v>
      </c>
      <c r="B4" s="83">
        <f>IF('Human Resource Management'!L12=0,"",'Human Resource Management'!L12)</f>
        <v>3</v>
      </c>
    </row>
    <row r="5" spans="1:2">
      <c r="A5" s="22" t="s">
        <v>433</v>
      </c>
      <c r="B5" s="83">
        <f>IF('Resource Mobilization'!L10=0,"",'Resource Mobilization'!L10)</f>
        <v>2</v>
      </c>
    </row>
    <row r="6" spans="1:2">
      <c r="A6" s="22" t="s">
        <v>434</v>
      </c>
      <c r="B6" s="83">
        <f>IF('M&amp;E &amp; Knowledge Management'!L16=0,"",'M&amp;E &amp; Knowledge Management'!L16)</f>
        <v>1</v>
      </c>
    </row>
    <row r="7" spans="1:2">
      <c r="A7" s="22" t="s">
        <v>417</v>
      </c>
      <c r="B7" s="83">
        <f>IF('Program Management'!L9=0,"",'Program Management'!L9)</f>
        <v>3</v>
      </c>
    </row>
    <row r="8" spans="1:2">
      <c r="A8" s="22" t="s">
        <v>420</v>
      </c>
      <c r="B8" s="83">
        <f>IF(Communications!L9=0,"",Communications!L9)</f>
        <v>2</v>
      </c>
    </row>
    <row r="9" spans="1:2">
      <c r="A9" s="22" t="s">
        <v>422</v>
      </c>
      <c r="B9" s="83" t="str">
        <f>IF('Grants &amp; Sub-Grants'!L10=0,"",'Grants &amp; Sub-Grants'!L10)</f>
        <v/>
      </c>
    </row>
    <row r="10" spans="1:2">
      <c r="A10" s="22" t="s">
        <v>440</v>
      </c>
      <c r="B10" s="83" t="str">
        <f>IF('Service Del &amp; Qual Assurance'!L10=0,"",'Service Del &amp; Qual Assurance'!L10)</f>
        <v/>
      </c>
    </row>
    <row r="11" spans="1:2">
      <c r="A11" s="22" t="s">
        <v>441</v>
      </c>
      <c r="B11" s="83" t="str">
        <f>IF('Coordination &amp; Collaboration'!L7=0,"",'Coordination &amp; Collaboration'!L7)</f>
        <v/>
      </c>
    </row>
    <row r="12" spans="1:2" ht="34.5">
      <c r="A12" s="22" t="s">
        <v>735</v>
      </c>
      <c r="B12" s="83">
        <f>IF(SBCC!L19=0,"",SBCC!L19)</f>
        <v>4</v>
      </c>
    </row>
    <row r="13" spans="1:2">
      <c r="A13" s="22" t="s">
        <v>442</v>
      </c>
      <c r="B13" s="83" t="str">
        <f>IF('Advocacy Ntwking Alliance Bldg'!L10=0,"",'Advocacy Ntwking Alliance Bldg'!L10)</f>
        <v/>
      </c>
    </row>
    <row r="14" spans="1:2">
      <c r="A14" s="18" t="s">
        <v>436</v>
      </c>
      <c r="B14" s="84">
        <f>IFERROR(ROUND(AVERAGE(B2:B13),1),"")</f>
        <v>2.5</v>
      </c>
    </row>
    <row r="22" spans="1:4" ht="18" thickBot="1"/>
    <row r="23" spans="1:4" ht="33.75" thickBot="1">
      <c r="A23"/>
      <c r="B23" s="95" t="s">
        <v>459</v>
      </c>
      <c r="C23" s="154" t="s">
        <v>460</v>
      </c>
      <c r="D23" s="96" t="s">
        <v>461</v>
      </c>
    </row>
    <row r="24" spans="1:4" ht="18" thickBot="1">
      <c r="A24" s="150" t="s">
        <v>483</v>
      </c>
      <c r="B24" s="151">
        <f>IFERROR(ROUNDDOWN(AVERAGE('Sustainability Factors'!L4:L85),0),"")</f>
        <v>2</v>
      </c>
      <c r="C24" s="151">
        <f>IFERROR(ROUNDDOWN(AVERAGE('Sustainability Factors'!M4:M85),0),"")</f>
        <v>4</v>
      </c>
      <c r="D24" s="151">
        <f>IFERROR(ROUNDDOWN(AVERAGE('Sustainability Factors'!N4:N85),0),"")</f>
        <v>3</v>
      </c>
    </row>
  </sheetData>
  <pageMargins left="0.25" right="0.15" top="0.35" bottom="0.45" header="0.3" footer="0.3"/>
  <pageSetup paperSize="9" scale="71" orientation="landscape" r:id="rId1"/>
  <drawing r:id="rId2"/>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theme="5" tint="0.39997558519241921"/>
  </sheetPr>
  <dimension ref="A1:J68"/>
  <sheetViews>
    <sheetView showGridLines="0" zoomScale="70" zoomScaleNormal="70" zoomScaleSheetLayoutView="70" workbookViewId="0">
      <selection activeCell="G17" sqref="G17"/>
    </sheetView>
  </sheetViews>
  <sheetFormatPr defaultColWidth="9.140625" defaultRowHeight="17.25"/>
  <cols>
    <col min="1" max="1" width="23.42578125" style="24" customWidth="1"/>
    <col min="2" max="2" width="51.85546875" style="28" customWidth="1"/>
    <col min="3" max="3" width="16.85546875" style="24" customWidth="1"/>
    <col min="4" max="5" width="9.140625" style="24"/>
    <col min="6" max="6" width="25.7109375" style="24" customWidth="1"/>
    <col min="7" max="7" width="52.42578125" style="24" customWidth="1"/>
    <col min="8" max="8" width="12.7109375" style="24" customWidth="1"/>
    <col min="9" max="16384" width="9.140625" style="24"/>
  </cols>
  <sheetData>
    <row r="1" spans="1:10" ht="48" customHeight="1" thickBot="1">
      <c r="A1" s="95" t="s">
        <v>435</v>
      </c>
      <c r="B1" s="97" t="s">
        <v>484</v>
      </c>
      <c r="C1" s="96" t="s">
        <v>482</v>
      </c>
      <c r="F1" s="95" t="s">
        <v>435</v>
      </c>
      <c r="G1" s="97" t="s">
        <v>484</v>
      </c>
      <c r="H1" s="96" t="s">
        <v>482</v>
      </c>
    </row>
    <row r="2" spans="1:10" ht="20.100000000000001" customHeight="1">
      <c r="A2" s="367" t="s">
        <v>430</v>
      </c>
      <c r="B2" s="98" t="s">
        <v>353</v>
      </c>
      <c r="C2" s="106">
        <f>SUMIF('Governance &amp; Leadership'!$A$4:$A$16,$B2,'Governance &amp; Leadership'!$L$4:$L$16)
+ SUMIF('Finance Ops &amp; Admn'!$A$4:$A$25,$B2,'Finance Ops &amp; Admn'!$L$4:$L$25)
+SUMIF('Human Resource Management'!$A$4:$A$25,$B2,'Human Resource Management'!$L$4:$L$25)
+SUMIF('Resource Mobilization'!$A$4:$A$25,$B2,'Resource Mobilization'!$L$4:$L$25)
+SUMIF('M&amp;E &amp; Knowledge Management'!$A$4:$A$25,$B2,'M&amp;E &amp; Knowledge Management'!$L$4:$L$25)
+SUMIF('Program Management'!$A$4:$A$25,$B2,'Program Management'!$L$4:$L$25)
+SUMIF(Communications!$A$4:$A$25,$B2,Communications!$L$4:$L$25)
+SUMIF('Grants &amp; Sub-Grants'!$A$4:$A$25,$B2,'Grants &amp; Sub-Grants'!$L$4:$L$25)
+SUMIF('Service Del &amp; Qual Assurance'!$A$4:$A$25,$B2,'Service Del &amp; Qual Assurance'!$L$4:$L$25)
+SUMIF('Coordination &amp; Collaboration'!$A$4:$A$25,$B2,'Coordination &amp; Collaboration'!$L$4:$L$25)
+SUMIF('Advocacy Ntwking Alliance Bldg'!$A$4:$A$25,$B2,'Advocacy Ntwking Alliance Bldg'!$L$4:$L$25)+SUMIF(SBCC!$A$4:$A$31,$B2,SBCC!$L$4:$L$31)</f>
        <v>2</v>
      </c>
      <c r="F2" s="368" t="s">
        <v>420</v>
      </c>
      <c r="G2" s="104" t="s">
        <v>467</v>
      </c>
      <c r="H2" s="106">
        <f>SUMIF('Governance &amp; Leadership'!$A$4:$A$16,$G2,'Governance &amp; Leadership'!$L$4:$L$16)
+ SUMIF('Finance Ops &amp; Admn'!$A$4:$A$25,$G2,'Finance Ops &amp; Admn'!$L$4:$L$25)
+SUMIF('Human Resource Management'!$A$4:$A$25,$G2,'Human Resource Management'!$L$4:$L$25)
+SUMIF('Resource Mobilization'!$A$4:$A$25,$G2,'Resource Mobilization'!$L$4:$L$25)
+SUMIF('M&amp;E &amp; Knowledge Management'!$A$4:$A$25,$G2,'M&amp;E &amp; Knowledge Management'!$L$4:$L$25)
+SUMIF('Program Management'!$A$4:$A$25,$G2,'Program Management'!$L$4:$L$25)
+SUMIF(Communications!$A$4:$A$25,$G2,Communications!$L$4:$L$25)
+SUMIF('Grants &amp; Sub-Grants'!$A$4:$A$25,$G2,'Grants &amp; Sub-Grants'!$L$4:$L$25)
+SUMIF('Service Del &amp; Qual Assurance'!$A$4:$A$25,$G2,'Service Del &amp; Qual Assurance'!$L$4:$L$25)
+SUMIF('Coordination &amp; Collaboration'!$A$4:$A$25,$G2,'Coordination &amp; Collaboration'!$L$4:$L$25)
+SUMIF('Advocacy Ntwking Alliance Bldg'!$A$4:$A$25,$G2,'Advocacy Ntwking Alliance Bldg'!$L$4:$L$25)+SUMIF(SBCC!$A$4:$A$31,$G2,SBCC!$L$4:$L$31)</f>
        <v>2</v>
      </c>
    </row>
    <row r="3" spans="1:10" ht="20.100000000000001" customHeight="1">
      <c r="A3" s="368"/>
      <c r="B3" s="99" t="s">
        <v>354</v>
      </c>
      <c r="C3" s="107">
        <f>SUMIF('Governance &amp; Leadership'!$A$4:$A$16,$B3,'Governance &amp; Leadership'!$L$4:$L$16)
+ SUMIF('Finance Ops &amp; Admn'!$A$4:$A$25,$B3,'Finance Ops &amp; Admn'!$L$4:$L$25)
+SUMIF('Human Resource Management'!$A$4:$A$25,$B3,'Human Resource Management'!$L$4:$L$25)
+SUMIF('Resource Mobilization'!$A$4:$A$25,$B3,'Resource Mobilization'!$L$4:$L$25)
+SUMIF('M&amp;E &amp; Knowledge Management'!$A$4:$A$25,$B3,'M&amp;E &amp; Knowledge Management'!$L$4:$L$25)
+SUMIF('Program Management'!$A$4:$A$25,$B3,'Program Management'!$L$4:$L$25)
+SUMIF(Communications!$A$4:$A$25,$B3,Communications!$L$4:$L$25)
+SUMIF('Grants &amp; Sub-Grants'!$A$4:$A$25,$B3,'Grants &amp; Sub-Grants'!$L$4:$L$25)
+SUMIF('Service Del &amp; Qual Assurance'!$A$4:$A$25,$B3,'Service Del &amp; Qual Assurance'!$L$4:$L$25)
+SUMIF('Coordination &amp; Collaboration'!$A$4:$A$25,$B3,'Coordination &amp; Collaboration'!$L$4:$L$25)
+SUMIF('Advocacy Ntwking Alliance Bldg'!$A$4:$A$25,$B3,'Advocacy Ntwking Alliance Bldg'!$L$4:$L$25)+SUMIF(SBCC!$A$4:$A$31,$B3,SBCC!$L$4:$L$31)</f>
        <v>2</v>
      </c>
      <c r="F3" s="368"/>
      <c r="G3" s="99" t="s">
        <v>468</v>
      </c>
      <c r="H3" s="107">
        <f>SUMIF('Governance &amp; Leadership'!$A$4:$A$16,$G3,'Governance &amp; Leadership'!$L$4:$L$16)
+ SUMIF('Finance Ops &amp; Admn'!$A$4:$A$25,$G3,'Finance Ops &amp; Admn'!$L$4:$L$25)
+SUMIF('Human Resource Management'!$A$4:$A$25,$G3,'Human Resource Management'!$L$4:$L$25)
+SUMIF('Resource Mobilization'!$A$4:$A$25,$G3,'Resource Mobilization'!$L$4:$L$25)
+SUMIF('M&amp;E &amp; Knowledge Management'!$A$4:$A$25,$G3,'M&amp;E &amp; Knowledge Management'!$L$4:$L$25)
+SUMIF('Program Management'!$A$4:$A$25,$G3,'Program Management'!$L$4:$L$25)
+SUMIF(Communications!$A$4:$A$25,$G3,Communications!$L$4:$L$25)
+SUMIF('Grants &amp; Sub-Grants'!$A$4:$A$25,$G3,'Grants &amp; Sub-Grants'!$L$4:$L$25)
+SUMIF('Service Del &amp; Qual Assurance'!$A$4:$A$25,$G3,'Service Del &amp; Qual Assurance'!$L$4:$L$25)
+SUMIF('Coordination &amp; Collaboration'!$A$4:$A$25,$G3,'Coordination &amp; Collaboration'!$L$4:$L$25)
+SUMIF('Advocacy Ntwking Alliance Bldg'!$A$4:$A$25,$G3,'Advocacy Ntwking Alliance Bldg'!$L$4:$L$25)+SUMIF(SBCC!$A$4:$A$31,$G3,SBCC!$L$4:$L$31)</f>
        <v>2</v>
      </c>
    </row>
    <row r="4" spans="1:10" ht="20.100000000000001" customHeight="1">
      <c r="A4" s="368"/>
      <c r="B4" s="99" t="s">
        <v>27</v>
      </c>
      <c r="C4" s="107">
        <f>SUMIF('Governance &amp; Leadership'!$A$4:$A$16,$B4,'Governance &amp; Leadership'!$L$4:$L$16)
+ SUMIF('Finance Ops &amp; Admn'!$A$4:$A$25,$B4,'Finance Ops &amp; Admn'!$L$4:$L$25)
+SUMIF('Human Resource Management'!$A$4:$A$25,$B4,'Human Resource Management'!$L$4:$L$25)
+SUMIF('Resource Mobilization'!$A$4:$A$25,$B4,'Resource Mobilization'!$L$4:$L$25)
+SUMIF('M&amp;E &amp; Knowledge Management'!$A$4:$A$25,$B4,'M&amp;E &amp; Knowledge Management'!$L$4:$L$25)
+SUMIF('Program Management'!$A$4:$A$25,$B4,'Program Management'!$L$4:$L$25)
+SUMIF(Communications!$A$4:$A$25,$B4,Communications!$L$4:$L$25)
+SUMIF('Grants &amp; Sub-Grants'!$A$4:$A$25,$B4,'Grants &amp; Sub-Grants'!$L$4:$L$25)
+SUMIF('Service Del &amp; Qual Assurance'!$A$4:$A$25,$B4,'Service Del &amp; Qual Assurance'!$L$4:$L$25)
+SUMIF('Coordination &amp; Collaboration'!$A$4:$A$25,$B4,'Coordination &amp; Collaboration'!$L$4:$L$25)
+SUMIF('Advocacy Ntwking Alliance Bldg'!$A$4:$A$25,$B4,'Advocacy Ntwking Alliance Bldg'!$L$4:$L$25)+SUMIF(SBCC!$A$4:$A$31,$B4,SBCC!$L$4:$L$31)</f>
        <v>2</v>
      </c>
      <c r="F4" s="368"/>
      <c r="G4" s="99" t="s">
        <v>471</v>
      </c>
      <c r="H4" s="107">
        <f>SUMIF('Governance &amp; Leadership'!$A$4:$A$16,$G4,'Governance &amp; Leadership'!$L$4:$L$16)
+ SUMIF('Finance Ops &amp; Admn'!$A$4:$A$25,$G4,'Finance Ops &amp; Admn'!$L$4:$L$25)
+SUMIF('Human Resource Management'!$A$4:$A$25,$G4,'Human Resource Management'!$L$4:$L$25)
+SUMIF('Resource Mobilization'!$A$4:$A$25,$G4,'Resource Mobilization'!$L$4:$L$25)
+SUMIF('M&amp;E &amp; Knowledge Management'!$A$4:$A$25,$G4,'M&amp;E &amp; Knowledge Management'!$L$4:$L$25)
+SUMIF('Program Management'!$A$4:$A$25,$G4,'Program Management'!$L$4:$L$25)
+SUMIF(Communications!$A$4:$A$25,$G4,Communications!$L$4:$L$25)
+SUMIF('Grants &amp; Sub-Grants'!$A$4:$A$25,$G4,'Grants &amp; Sub-Grants'!$L$4:$L$25)
+SUMIF('Service Del &amp; Qual Assurance'!$A$4:$A$25,$G4,'Service Del &amp; Qual Assurance'!$L$4:$L$25)
+SUMIF('Coordination &amp; Collaboration'!$A$4:$A$25,$G4,'Coordination &amp; Collaboration'!$L$4:$L$25)
+SUMIF('Advocacy Ntwking Alliance Bldg'!$A$4:$A$25,$G4,'Advocacy Ntwking Alliance Bldg'!$L$4:$L$25)+SUMIF(SBCC!$A$4:$A$31,$G4,SBCC!$L$4:$L$31)</f>
        <v>3</v>
      </c>
    </row>
    <row r="5" spans="1:10" ht="20.100000000000001" customHeight="1" thickBot="1">
      <c r="A5" s="369"/>
      <c r="B5" s="100" t="s">
        <v>445</v>
      </c>
      <c r="C5" s="108">
        <f>SUMIF('Governance &amp; Leadership'!$A$4:$A$16,$B5,'Governance &amp; Leadership'!$L$4:$L$16)
+ SUMIF('Finance Ops &amp; Admn'!$A$4:$A$25,$B5,'Finance Ops &amp; Admn'!$L$4:$L$25)
+SUMIF('Human Resource Management'!$A$4:$A$25,$B5,'Human Resource Management'!$L$4:$L$25)
+SUMIF('Resource Mobilization'!$A$4:$A$25,$B5,'Resource Mobilization'!$L$4:$L$25)
+SUMIF('M&amp;E &amp; Knowledge Management'!$A$4:$A$25,$B5,'M&amp;E &amp; Knowledge Management'!$L$4:$L$25)
+SUMIF('Program Management'!$A$4:$A$25,$B5,'Program Management'!$L$4:$L$25)
+SUMIF(Communications!$A$4:$A$25,$B5,Communications!$L$4:$L$25)
+SUMIF('Grants &amp; Sub-Grants'!$A$4:$A$25,$B5,'Grants &amp; Sub-Grants'!$L$4:$L$25)
+SUMIF('Service Del &amp; Qual Assurance'!$A$4:$A$25,$B5,'Service Del &amp; Qual Assurance'!$L$4:$L$25)
+SUMIF('Coordination &amp; Collaboration'!$A$4:$A$25,$B5,'Coordination &amp; Collaboration'!$L$4:$L$25)
+SUMIF('Advocacy Ntwking Alliance Bldg'!$A$4:$A$25,$B5,'Advocacy Ntwking Alliance Bldg'!$L$4:$L$25)+SUMIF(SBCC!$A$4:$A$31,$B5,SBCC!$L$4:$L$31)</f>
        <v>1</v>
      </c>
      <c r="F5" s="369"/>
      <c r="G5" s="100" t="s">
        <v>45</v>
      </c>
      <c r="H5" s="108">
        <f>SUMIF('Governance &amp; Leadership'!$A$4:$A$16,$G5,'Governance &amp; Leadership'!$L$4:$L$16)
+ SUMIF('Finance Ops &amp; Admn'!$A$4:$A$25,$G5,'Finance Ops &amp; Admn'!$L$4:$L$25)
+SUMIF('Human Resource Management'!$A$4:$A$25,$G5,'Human Resource Management'!$L$4:$L$25)
+SUMIF('Resource Mobilization'!$A$4:$A$25,$G5,'Resource Mobilization'!$L$4:$L$25)
+SUMIF('M&amp;E &amp; Knowledge Management'!$A$4:$A$25,$G5,'M&amp;E &amp; Knowledge Management'!$L$4:$L$25)
+SUMIF('Program Management'!$A$4:$A$25,$G5,'Program Management'!$L$4:$L$25)
+SUMIF(Communications!$A$4:$A$25,$G5,Communications!$L$4:$L$25)
+SUMIF('Grants &amp; Sub-Grants'!$A$4:$A$25,$G5,'Grants &amp; Sub-Grants'!$L$4:$L$25)
+SUMIF('Service Del &amp; Qual Assurance'!$A$4:$A$25,$G5,'Service Del &amp; Qual Assurance'!$L$4:$L$25)
+SUMIF('Coordination &amp; Collaboration'!$A$4:$A$25,$G5,'Coordination &amp; Collaboration'!$L$4:$L$25)
+SUMIF('Advocacy Ntwking Alliance Bldg'!$A$4:$A$25,$G5,'Advocacy Ntwking Alliance Bldg'!$L$4:$L$25)+SUMIF(SBCC!$A$4:$A$31,$G5,SBCC!$L$4:$L$31)</f>
        <v>4</v>
      </c>
    </row>
    <row r="6" spans="1:10" ht="20.100000000000001" customHeight="1">
      <c r="A6" s="365" t="s">
        <v>431</v>
      </c>
      <c r="B6" s="101" t="s">
        <v>355</v>
      </c>
      <c r="C6" s="109">
        <f>SUMIF('Governance &amp; Leadership'!$A$4:$A$16,$B6,'Governance &amp; Leadership'!$L$4:$L$16)
+ SUMIF('Finance Ops &amp; Admn'!$A$4:$A$25,$B6,'Finance Ops &amp; Admn'!$L$4:$L$25)
+SUMIF('Human Resource Management'!$A$4:$A$25,$B6,'Human Resource Management'!$L$4:$L$25)
+SUMIF('Resource Mobilization'!$A$4:$A$25,$B6,'Resource Mobilization'!$L$4:$L$25)
+SUMIF('M&amp;E &amp; Knowledge Management'!$A$4:$A$25,$B6,'M&amp;E &amp; Knowledge Management'!$L$4:$L$25)
+SUMIF('Program Management'!$A$4:$A$25,$B6,'Program Management'!$L$4:$L$25)
+SUMIF(Communications!$A$4:$A$25,$B6,Communications!$L$4:$L$25)
+SUMIF('Grants &amp; Sub-Grants'!$A$4:$A$25,$B6,'Grants &amp; Sub-Grants'!$L$4:$L$25)
+SUMIF('Service Del &amp; Qual Assurance'!$A$4:$A$25,$B6,'Service Del &amp; Qual Assurance'!$L$4:$L$25)
+SUMIF('Coordination &amp; Collaboration'!$A$4:$A$25,$B6,'Coordination &amp; Collaboration'!$L$4:$L$25)
+SUMIF('Advocacy Ntwking Alliance Bldg'!$A$4:$A$25,$B6,'Advocacy Ntwking Alliance Bldg'!$L$4:$L$25)+SUMIF(SBCC!$A$4:$A$31,$B6,SBCC!$L$4:$L$31)</f>
        <v>4</v>
      </c>
      <c r="F6" s="366" t="s">
        <v>422</v>
      </c>
      <c r="G6" s="105" t="s">
        <v>14</v>
      </c>
      <c r="H6" s="113">
        <f>SUMIF('Governance &amp; Leadership'!$A$4:$A$16,$G6,'Governance &amp; Leadership'!$L$4:$L$16)
+ SUMIF('Finance Ops &amp; Admn'!$A$4:$A$25,$G6,'Finance Ops &amp; Admn'!$L$4:$L$25)
+SUMIF('Human Resource Management'!$A$4:$A$25,$G6,'Human Resource Management'!$L$4:$L$25)
+SUMIF('Resource Mobilization'!$A$4:$A$25,$G6,'Resource Mobilization'!$L$4:$L$25)
+SUMIF('M&amp;E &amp; Knowledge Management'!$A$4:$A$25,$G6,'M&amp;E &amp; Knowledge Management'!$L$4:$L$25)
+SUMIF('Program Management'!$A$4:$A$25,$G6,'Program Management'!$L$4:$L$25)
+SUMIF(Communications!$A$4:$A$25,$G6,Communications!$L$4:$L$25)
+SUMIF('Grants &amp; Sub-Grants'!$A$4:$A$25,$G6,'Grants &amp; Sub-Grants'!$L$4:$L$25)
+SUMIF('Service Del &amp; Qual Assurance'!$A$4:$A$25,$G6,'Service Del &amp; Qual Assurance'!$L$4:$L$25)
+SUMIF('Coordination &amp; Collaboration'!$A$4:$A$25,$G6,'Coordination &amp; Collaboration'!$L$4:$L$25)
+SUMIF('Advocacy Ntwking Alliance Bldg'!$A$4:$A$25,$G6,'Advocacy Ntwking Alliance Bldg'!$L$4:$L$25)+SUMIF(SBCC!$A$4:$A$31,$G6,SBCC!$L$4:$L$31)</f>
        <v>0</v>
      </c>
    </row>
    <row r="7" spans="1:10" ht="20.100000000000001" customHeight="1">
      <c r="A7" s="366"/>
      <c r="B7" s="102" t="s">
        <v>446</v>
      </c>
      <c r="C7" s="110">
        <f>SUMIF('Governance &amp; Leadership'!$A$4:$A$16,$B7,'Governance &amp; Leadership'!$L$4:$L$16)
+ SUMIF('Finance Ops &amp; Admn'!$A$4:$A$25,$B7,'Finance Ops &amp; Admn'!$L$4:$L$25)
+SUMIF('Human Resource Management'!$A$4:$A$25,$B7,'Human Resource Management'!$L$4:$L$25)
+SUMIF('Resource Mobilization'!$A$4:$A$25,$B7,'Resource Mobilization'!$L$4:$L$25)
+SUMIF('M&amp;E &amp; Knowledge Management'!$A$4:$A$25,$B7,'M&amp;E &amp; Knowledge Management'!$L$4:$L$25)
+SUMIF('Program Management'!$A$4:$A$25,$B7,'Program Management'!$L$4:$L$25)
+SUMIF(Communications!$A$4:$A$25,$B7,Communications!$L$4:$L$25)
+SUMIF('Grants &amp; Sub-Grants'!$A$4:$A$25,$B7,'Grants &amp; Sub-Grants'!$L$4:$L$25)
+SUMIF('Service Del &amp; Qual Assurance'!$A$4:$A$25,$B7,'Service Del &amp; Qual Assurance'!$L$4:$L$25)
+SUMIF('Coordination &amp; Collaboration'!$A$4:$A$25,$B7,'Coordination &amp; Collaboration'!$L$4:$L$25)
+SUMIF('Advocacy Ntwking Alliance Bldg'!$A$4:$A$25,$B7,'Advocacy Ntwking Alliance Bldg'!$L$4:$L$25)+SUMIF(SBCC!$A$4:$A$31,$B7,SBCC!$L$4:$L$31)</f>
        <v>5</v>
      </c>
      <c r="F7" s="366"/>
      <c r="G7" s="102" t="s">
        <v>302</v>
      </c>
      <c r="H7" s="110">
        <f>SUMIF('Governance &amp; Leadership'!$A$4:$A$16,$G7,'Governance &amp; Leadership'!$L$4:$L$16)
+ SUMIF('Finance Ops &amp; Admn'!$A$4:$A$25,$G7,'Finance Ops &amp; Admn'!$L$4:$L$25)
+SUMIF('Human Resource Management'!$A$4:$A$25,$G7,'Human Resource Management'!$L$4:$L$25)
+SUMIF('Resource Mobilization'!$A$4:$A$25,$G7,'Resource Mobilization'!$L$4:$L$25)
+SUMIF('M&amp;E &amp; Knowledge Management'!$A$4:$A$25,$G7,'M&amp;E &amp; Knowledge Management'!$L$4:$L$25)
+SUMIF('Program Management'!$A$4:$A$25,$G7,'Program Management'!$L$4:$L$25)
+SUMIF(Communications!$A$4:$A$25,$G7,Communications!$L$4:$L$25)
+SUMIF('Grants &amp; Sub-Grants'!$A$4:$A$25,$G7,'Grants &amp; Sub-Grants'!$L$4:$L$25)
+SUMIF('Service Del &amp; Qual Assurance'!$A$4:$A$25,$G7,'Service Del &amp; Qual Assurance'!$L$4:$L$25)
+SUMIF('Coordination &amp; Collaboration'!$A$4:$A$25,$G7,'Coordination &amp; Collaboration'!$L$4:$L$25)
+SUMIF('Advocacy Ntwking Alliance Bldg'!$A$4:$A$25,$G7,'Advocacy Ntwking Alliance Bldg'!$L$4:$L$25)+SUMIF(SBCC!$A$4:$A$31,$G7,SBCC!$L$4:$L$31)</f>
        <v>0</v>
      </c>
    </row>
    <row r="8" spans="1:10" ht="20.100000000000001" customHeight="1" thickBot="1">
      <c r="A8" s="366"/>
      <c r="B8" s="102" t="s">
        <v>356</v>
      </c>
      <c r="C8" s="110">
        <f>SUMIF('Governance &amp; Leadership'!$A$4:$A$16,$B8,'Governance &amp; Leadership'!$L$4:$L$16)
+ SUMIF('Finance Ops &amp; Admn'!$A$4:$A$25,$B8,'Finance Ops &amp; Admn'!$L$4:$L$25)
+SUMIF('Human Resource Management'!$A$4:$A$25,$B8,'Human Resource Management'!$L$4:$L$25)
+SUMIF('Resource Mobilization'!$A$4:$A$25,$B8,'Resource Mobilization'!$L$4:$L$25)
+SUMIF('M&amp;E &amp; Knowledge Management'!$A$4:$A$25,$B8,'M&amp;E &amp; Knowledge Management'!$L$4:$L$25)
+SUMIF('Program Management'!$A$4:$A$25,$B8,'Program Management'!$L$4:$L$25)
+SUMIF(Communications!$A$4:$A$25,$B8,Communications!$L$4:$L$25)
+SUMIF('Grants &amp; Sub-Grants'!$A$4:$A$25,$B8,'Grants &amp; Sub-Grants'!$L$4:$L$25)
+SUMIF('Service Del &amp; Qual Assurance'!$A$4:$A$25,$B8,'Service Del &amp; Qual Assurance'!$L$4:$L$25)
+SUMIF('Coordination &amp; Collaboration'!$A$4:$A$25,$B8,'Coordination &amp; Collaboration'!$L$4:$L$25)
+SUMIF('Advocacy Ntwking Alliance Bldg'!$A$4:$A$25,$B8,'Advocacy Ntwking Alliance Bldg'!$L$4:$L$25)+SUMIF(SBCC!$A$4:$A$31,$B8,SBCC!$L$4:$L$31)</f>
        <v>5</v>
      </c>
      <c r="F8" s="370"/>
      <c r="G8" s="103" t="s">
        <v>423</v>
      </c>
      <c r="H8" s="111">
        <f>SUMIF('Governance &amp; Leadership'!$A$4:$A$16,$G8,'Governance &amp; Leadership'!$L$4:$L$16)
+ SUMIF('Finance Ops &amp; Admn'!$A$4:$A$25,$G8,'Finance Ops &amp; Admn'!$L$4:$L$25)
+SUMIF('Human Resource Management'!$A$4:$A$25,$G8,'Human Resource Management'!$L$4:$L$25)
+SUMIF('Resource Mobilization'!$A$4:$A$25,$G8,'Resource Mobilization'!$L$4:$L$25)
+SUMIF('M&amp;E &amp; Knowledge Management'!$A$4:$A$25,$G8,'M&amp;E &amp; Knowledge Management'!$L$4:$L$25)
+SUMIF('Program Management'!$A$4:$A$25,$G8,'Program Management'!$L$4:$L$25)
+SUMIF(Communications!$A$4:$A$25,$G8,Communications!$L$4:$L$25)
+SUMIF('Grants &amp; Sub-Grants'!$A$4:$A$25,$G8,'Grants &amp; Sub-Grants'!$L$4:$L$25)
+SUMIF('Service Del &amp; Qual Assurance'!$A$4:$A$25,$G8,'Service Del &amp; Qual Assurance'!$L$4:$L$25)
+SUMIF('Coordination &amp; Collaboration'!$A$4:$A$25,$G8,'Coordination &amp; Collaboration'!$L$4:$L$25)
+SUMIF('Advocacy Ntwking Alliance Bldg'!$A$4:$A$25,$G8,'Advocacy Ntwking Alliance Bldg'!$L$4:$L$25)+SUMIF(SBCC!$A$4:$A$31,$G8,SBCC!$L$4:$L$31)</f>
        <v>0</v>
      </c>
    </row>
    <row r="9" spans="1:10" ht="20.100000000000001" customHeight="1">
      <c r="A9" s="366"/>
      <c r="B9" s="102" t="s">
        <v>448</v>
      </c>
      <c r="C9" s="110">
        <f>SUMIF('Governance &amp; Leadership'!$A$4:$A$16,$B9,'Governance &amp; Leadership'!$L$4:$L$16)
+ SUMIF('Finance Ops &amp; Admn'!$A$4:$A$25,$B9,'Finance Ops &amp; Admn'!$L$4:$L$25)
+SUMIF('Human Resource Management'!$A$4:$A$25,$B9,'Human Resource Management'!$L$4:$L$25)
+SUMIF('Resource Mobilization'!$A$4:$A$25,$B9,'Resource Mobilization'!$L$4:$L$25)
+SUMIF('M&amp;E &amp; Knowledge Management'!$A$4:$A$25,$B9,'M&amp;E &amp; Knowledge Management'!$L$4:$L$25)
+SUMIF('Program Management'!$A$4:$A$25,$B9,'Program Management'!$L$4:$L$25)
+SUMIF(Communications!$A$4:$A$25,$B9,Communications!$L$4:$L$25)
+SUMIF('Grants &amp; Sub-Grants'!$A$4:$A$25,$B9,'Grants &amp; Sub-Grants'!$L$4:$L$25)
+SUMIF('Service Del &amp; Qual Assurance'!$A$4:$A$25,$B9,'Service Del &amp; Qual Assurance'!$L$4:$L$25)
+SUMIF('Coordination &amp; Collaboration'!$A$4:$A$25,$B9,'Coordination &amp; Collaboration'!$L$4:$L$25)
+SUMIF('Advocacy Ntwking Alliance Bldg'!$A$4:$A$25,$B9,'Advocacy Ntwking Alliance Bldg'!$L$4:$L$25)+SUMIF(SBCC!$A$4:$A$31,$B9,SBCC!$L$4:$L$31)</f>
        <v>5</v>
      </c>
      <c r="F9" s="368" t="s">
        <v>481</v>
      </c>
      <c r="G9" s="104" t="s">
        <v>476</v>
      </c>
      <c r="H9" s="112">
        <f>SUMIF('Governance &amp; Leadership'!$A$4:$A$16,$G9,'Governance &amp; Leadership'!$L$4:$L$16)
+ SUMIF('Finance Ops &amp; Admn'!$A$4:$A$25,$G9,'Finance Ops &amp; Admn'!$L$4:$L$25)
+SUMIF('Human Resource Management'!$A$4:$A$25,$G9,'Human Resource Management'!$L$4:$L$25)
+SUMIF('Resource Mobilization'!$A$4:$A$25,$G9,'Resource Mobilization'!$L$4:$L$25)
+SUMIF('M&amp;E &amp; Knowledge Management'!$A$4:$A$25,$G9,'M&amp;E &amp; Knowledge Management'!$L$4:$L$25)
+SUMIF('Program Management'!$A$4:$A$25,$G9,'Program Management'!$L$4:$L$25)
+SUMIF(Communications!$A$4:$A$25,$G9,Communications!$L$4:$L$25)
+SUMIF('Grants &amp; Sub-Grants'!$A$4:$A$25,$G9,'Grants &amp; Sub-Grants'!$L$4:$L$25)
+SUMIF('Service Del &amp; Qual Assurance'!$A$4:$A$25,$G9,'Service Del &amp; Qual Assurance'!$L$4:$L$25)
+SUMIF('Coordination &amp; Collaboration'!$A$4:$A$25,$G9,'Coordination &amp; Collaboration'!$L$4:$L$25)
+SUMIF('Advocacy Ntwking Alliance Bldg'!$A$4:$A$25,$G9,'Advocacy Ntwking Alliance Bldg'!$L$4:$L$25)+SUMIF(SBCC!$A$4:$A$31,$G9,SBCC!$L$4:$L$31)</f>
        <v>0</v>
      </c>
    </row>
    <row r="10" spans="1:10" ht="20.100000000000001" customHeight="1">
      <c r="A10" s="366"/>
      <c r="B10" s="102" t="s">
        <v>357</v>
      </c>
      <c r="C10" s="110">
        <f>SUMIF('Governance &amp; Leadership'!$A$4:$A$16,$B10,'Governance &amp; Leadership'!$L$4:$L$16)
+ SUMIF('Finance Ops &amp; Admn'!$A$4:$A$25,$B10,'Finance Ops &amp; Admn'!$L$4:$L$25)
+SUMIF('Human Resource Management'!$A$4:$A$25,$B10,'Human Resource Management'!$L$4:$L$25)
+SUMIF('Resource Mobilization'!$A$4:$A$25,$B10,'Resource Mobilization'!$L$4:$L$25)
+SUMIF('M&amp;E &amp; Knowledge Management'!$A$4:$A$25,$B10,'M&amp;E &amp; Knowledge Management'!$L$4:$L$25)
+SUMIF('Program Management'!$A$4:$A$25,$B10,'Program Management'!$L$4:$L$25)
+SUMIF(Communications!$A$4:$A$25,$B10,Communications!$L$4:$L$25)
+SUMIF('Grants &amp; Sub-Grants'!$A$4:$A$25,$B10,'Grants &amp; Sub-Grants'!$L$4:$L$25)
+SUMIF('Service Del &amp; Qual Assurance'!$A$4:$A$25,$B10,'Service Del &amp; Qual Assurance'!$L$4:$L$25)
+SUMIF('Coordination &amp; Collaboration'!$A$4:$A$25,$B10,'Coordination &amp; Collaboration'!$L$4:$L$25)
+SUMIF('Advocacy Ntwking Alliance Bldg'!$A$4:$A$25,$B10,'Advocacy Ntwking Alliance Bldg'!$L$4:$L$25)+SUMIF(SBCC!$A$4:$A$31,$B10,SBCC!$L$4:$L$31)</f>
        <v>5</v>
      </c>
      <c r="F10" s="368"/>
      <c r="G10" s="99" t="s">
        <v>473</v>
      </c>
      <c r="H10" s="107">
        <f>SUMIF('Governance &amp; Leadership'!$A$4:$A$16,$G10,'Governance &amp; Leadership'!$L$4:$L$16)
+ SUMIF('Finance Ops &amp; Admn'!$A$4:$A$25,$G10,'Finance Ops &amp; Admn'!$L$4:$L$25)
+SUMIF('Human Resource Management'!$A$4:$A$25,$G10,'Human Resource Management'!$L$4:$L$25)
+SUMIF('Resource Mobilization'!$A$4:$A$25,$G10,'Resource Mobilization'!$L$4:$L$25)
+SUMIF('M&amp;E &amp; Knowledge Management'!$A$4:$A$25,$G10,'M&amp;E &amp; Knowledge Management'!$L$4:$L$25)
+SUMIF('Program Management'!$A$4:$A$25,$G10,'Program Management'!$L$4:$L$25)
+SUMIF(Communications!$A$4:$A$25,$G10,Communications!$L$4:$L$25)
+SUMIF('Grants &amp; Sub-Grants'!$A$4:$A$25,$G10,'Grants &amp; Sub-Grants'!$L$4:$L$25)
+SUMIF('Service Del &amp; Qual Assurance'!$A$4:$A$25,$G10,'Service Del &amp; Qual Assurance'!$L$4:$L$25)
+SUMIF('Coordination &amp; Collaboration'!$A$4:$A$25,$G10,'Coordination &amp; Collaboration'!$L$4:$L$25)
+SUMIF('Advocacy Ntwking Alliance Bldg'!$A$4:$A$25,$G10,'Advocacy Ntwking Alliance Bldg'!$L$4:$L$25)+SUMIF(SBCC!$A$4:$A$31,$G10,SBCC!$L$4:$L$31)</f>
        <v>0</v>
      </c>
    </row>
    <row r="11" spans="1:10" ht="20.100000000000001" customHeight="1">
      <c r="A11" s="366"/>
      <c r="B11" s="102" t="s">
        <v>449</v>
      </c>
      <c r="C11" s="110">
        <f>SUMIF('Governance &amp; Leadership'!$A$4:$A$16,$B11,'Governance &amp; Leadership'!$L$4:$L$16)
+ SUMIF('Finance Ops &amp; Admn'!$A$4:$A$25,$B11,'Finance Ops &amp; Admn'!$L$4:$L$25)
+SUMIF('Human Resource Management'!$A$4:$A$25,$B11,'Human Resource Management'!$L$4:$L$25)
+SUMIF('Resource Mobilization'!$A$4:$A$25,$B11,'Resource Mobilization'!$L$4:$L$25)
+SUMIF('M&amp;E &amp; Knowledge Management'!$A$4:$A$25,$B11,'M&amp;E &amp; Knowledge Management'!$L$4:$L$25)
+SUMIF('Program Management'!$A$4:$A$25,$B11,'Program Management'!$L$4:$L$25)
+SUMIF(Communications!$A$4:$A$25,$B11,Communications!$L$4:$L$25)
+SUMIF('Grants &amp; Sub-Grants'!$A$4:$A$25,$B11,'Grants &amp; Sub-Grants'!$L$4:$L$25)
+SUMIF('Service Del &amp; Qual Assurance'!$A$4:$A$25,$B11,'Service Del &amp; Qual Assurance'!$L$4:$L$25)
+SUMIF('Coordination &amp; Collaboration'!$A$4:$A$25,$B11,'Coordination &amp; Collaboration'!$L$4:$L$25)
+SUMIF('Advocacy Ntwking Alliance Bldg'!$A$4:$A$25,$B11,'Advocacy Ntwking Alliance Bldg'!$L$4:$L$25)+SUMIF(SBCC!$A$4:$A$31,$B11,SBCC!$L$4:$L$31)</f>
        <v>5</v>
      </c>
      <c r="F11" s="368"/>
      <c r="G11" s="99" t="s">
        <v>474</v>
      </c>
      <c r="H11" s="107">
        <f>SUMIF('Governance &amp; Leadership'!$A$4:$A$16,$G11,'Governance &amp; Leadership'!$L$4:$L$16)
+ SUMIF('Finance Ops &amp; Admn'!$A$4:$A$25,$G11,'Finance Ops &amp; Admn'!$L$4:$L$25)
+SUMIF('Human Resource Management'!$A$4:$A$25,$G11,'Human Resource Management'!$L$4:$L$25)
+SUMIF('Resource Mobilization'!$A$4:$A$25,$G11,'Resource Mobilization'!$L$4:$L$25)
+SUMIF('M&amp;E &amp; Knowledge Management'!$A$4:$A$25,$G11,'M&amp;E &amp; Knowledge Management'!$L$4:$L$25)
+SUMIF('Program Management'!$A$4:$A$25,$G11,'Program Management'!$L$4:$L$25)
+SUMIF(Communications!$A$4:$A$25,$G11,Communications!$L$4:$L$25)
+SUMIF('Grants &amp; Sub-Grants'!$A$4:$A$25,$G11,'Grants &amp; Sub-Grants'!$L$4:$L$25)
+SUMIF('Service Del &amp; Qual Assurance'!$A$4:$A$25,$G11,'Service Del &amp; Qual Assurance'!$L$4:$L$25)
+SUMIF('Coordination &amp; Collaboration'!$A$4:$A$25,$G11,'Coordination &amp; Collaboration'!$L$4:$L$25)
+SUMIF('Advocacy Ntwking Alliance Bldg'!$A$4:$A$25,$G11,'Advocacy Ntwking Alliance Bldg'!$L$4:$L$25)+SUMIF(SBCC!$A$4:$A$31,$G11,SBCC!$L$4:$L$31)</f>
        <v>0</v>
      </c>
    </row>
    <row r="12" spans="1:10" ht="20.100000000000001" customHeight="1" thickBot="1">
      <c r="A12" s="366"/>
      <c r="B12" s="102" t="s">
        <v>11</v>
      </c>
      <c r="C12" s="110">
        <f>SUMIF('Governance &amp; Leadership'!$A$4:$A$16,$B12,'Governance &amp; Leadership'!$L$4:$L$16)
+ SUMIF('Finance Ops &amp; Admn'!$A$4:$A$25,$B12,'Finance Ops &amp; Admn'!$L$4:$L$25)
+SUMIF('Human Resource Management'!$A$4:$A$25,$B12,'Human Resource Management'!$L$4:$L$25)
+SUMIF('Resource Mobilization'!$A$4:$A$25,$B12,'Resource Mobilization'!$L$4:$L$25)
+SUMIF('M&amp;E &amp; Knowledge Management'!$A$4:$A$25,$B12,'M&amp;E &amp; Knowledge Management'!$L$4:$L$25)
+SUMIF('Program Management'!$A$4:$A$25,$B12,'Program Management'!$L$4:$L$25)
+SUMIF(Communications!$A$4:$A$25,$B12,Communications!$L$4:$L$25)
+SUMIF('Grants &amp; Sub-Grants'!$A$4:$A$25,$B12,'Grants &amp; Sub-Grants'!$L$4:$L$25)
+SUMIF('Service Del &amp; Qual Assurance'!$A$4:$A$25,$B12,'Service Del &amp; Qual Assurance'!$L$4:$L$25)
+SUMIF('Coordination &amp; Collaboration'!$A$4:$A$25,$B12,'Coordination &amp; Collaboration'!$L$4:$L$25)
+SUMIF('Advocacy Ntwking Alliance Bldg'!$A$4:$A$25,$B12,'Advocacy Ntwking Alliance Bldg'!$L$4:$L$25)+SUMIF(SBCC!$A$4:$A$31,$B12,SBCC!$L$4:$L$31)</f>
        <v>5</v>
      </c>
      <c r="F12" s="369"/>
      <c r="G12" s="100" t="s">
        <v>475</v>
      </c>
      <c r="H12" s="108">
        <f>SUMIF('Governance &amp; Leadership'!$A$4:$A$16,$G12,'Governance &amp; Leadership'!$L$4:$L$16)
+ SUMIF('Finance Ops &amp; Admn'!$A$4:$A$25,$G12,'Finance Ops &amp; Admn'!$L$4:$L$25)
+SUMIF('Human Resource Management'!$A$4:$A$25,$G12,'Human Resource Management'!$L$4:$L$25)
+SUMIF('Resource Mobilization'!$A$4:$A$25,$G12,'Resource Mobilization'!$L$4:$L$25)
+SUMIF('M&amp;E &amp; Knowledge Management'!$A$4:$A$25,$G12,'M&amp;E &amp; Knowledge Management'!$L$4:$L$25)
+SUMIF('Program Management'!$A$4:$A$25,$G12,'Program Management'!$L$4:$L$25)
+SUMIF(Communications!$A$4:$A$25,$G12,Communications!$L$4:$L$25)
+SUMIF('Grants &amp; Sub-Grants'!$A$4:$A$25,$G12,'Grants &amp; Sub-Grants'!$L$4:$L$25)
+SUMIF('Service Del &amp; Qual Assurance'!$A$4:$A$25,$G12,'Service Del &amp; Qual Assurance'!$L$4:$L$25)
+SUMIF('Coordination &amp; Collaboration'!$A$4:$A$25,$G12,'Coordination &amp; Collaboration'!$L$4:$L$25)
+SUMIF('Advocacy Ntwking Alliance Bldg'!$A$4:$A$25,$G12,'Advocacy Ntwking Alliance Bldg'!$L$4:$L$25)+SUMIF(SBCC!$A$4:$A$31,$G12,SBCC!$L$4:$L$31)</f>
        <v>0</v>
      </c>
    </row>
    <row r="13" spans="1:10" ht="20.100000000000001" customHeight="1">
      <c r="A13" s="366"/>
      <c r="B13" s="102" t="s">
        <v>359</v>
      </c>
      <c r="C13" s="110">
        <f>SUMIF('Governance &amp; Leadership'!$A$4:$A$16,$B13,'Governance &amp; Leadership'!$L$4:$L$16)
+ SUMIF('Finance Ops &amp; Admn'!$A$4:$A$25,$B13,'Finance Ops &amp; Admn'!$L$4:$L$25)
+SUMIF('Human Resource Management'!$A$4:$A$25,$B13,'Human Resource Management'!$L$4:$L$25)
+SUMIF('Resource Mobilization'!$A$4:$A$25,$B13,'Resource Mobilization'!$L$4:$L$25)
+SUMIF('M&amp;E &amp; Knowledge Management'!$A$4:$A$25,$B13,'M&amp;E &amp; Knowledge Management'!$L$4:$L$25)
+SUMIF('Program Management'!$A$4:$A$25,$B13,'Program Management'!$L$4:$L$25)
+SUMIF(Communications!$A$4:$A$25,$B13,Communications!$L$4:$L$25)
+SUMIF('Grants &amp; Sub-Grants'!$A$4:$A$25,$B13,'Grants &amp; Sub-Grants'!$L$4:$L$25)
+SUMIF('Service Del &amp; Qual Assurance'!$A$4:$A$25,$B13,'Service Del &amp; Qual Assurance'!$L$4:$L$25)
+SUMIF('Coordination &amp; Collaboration'!$A$4:$A$25,$B13,'Coordination &amp; Collaboration'!$L$4:$L$25)
+SUMIF('Advocacy Ntwking Alliance Bldg'!$A$4:$A$25,$B13,'Advocacy Ntwking Alliance Bldg'!$L$4:$L$25)+SUMIF(SBCC!$A$4:$A$31,$B13,SBCC!$L$4:$L$31)</f>
        <v>5</v>
      </c>
      <c r="F13" s="363" t="s">
        <v>441</v>
      </c>
      <c r="G13" s="191" t="s">
        <v>338</v>
      </c>
      <c r="H13" s="115">
        <f>SUMIF('Governance &amp; Leadership'!$A$4:$A$16,$G13,'Governance &amp; Leadership'!$L$4:$L$16)
+ SUMIF('Finance Ops &amp; Admn'!$A$4:$A$25,$G13,'Finance Ops &amp; Admn'!$L$4:$L$25)
+SUMIF('Human Resource Management'!$A$4:$A$25,$G13,'Human Resource Management'!$L$4:$L$25)
+SUMIF('Resource Mobilization'!$A$4:$A$25,$G13,'Resource Mobilization'!$L$4:$L$25)
+SUMIF('M&amp;E &amp; Knowledge Management'!$A$4:$A$25,$G13,'M&amp;E &amp; Knowledge Management'!$L$4:$L$25)
+SUMIF('Program Management'!$A$4:$A$25,$G13,'Program Management'!$L$4:$L$25)
+SUMIF(Communications!$A$4:$A$25,$G13,Communications!$L$4:$L$25)
+SUMIF('Grants &amp; Sub-Grants'!$A$4:$A$25,$G13,'Grants &amp; Sub-Grants'!$L$4:$L$25)
+SUMIF('Service Del &amp; Qual Assurance'!$A$4:$A$25,$G13,'Service Del &amp; Qual Assurance'!$L$4:$L$25)
+SUMIF('Coordination &amp; Collaboration'!$A$4:$A$25,$G13,'Coordination &amp; Collaboration'!$L$4:$L$25)
+SUMIF('Advocacy Ntwking Alliance Bldg'!$A$4:$A$25,$G13,'Advocacy Ntwking Alliance Bldg'!$L$4:$L$25)+SUMIF(SBCC!$A$4:$A$31,$G13,SBCC!$L$4:$L$31)</f>
        <v>0</v>
      </c>
    </row>
    <row r="14" spans="1:10" ht="20.100000000000001" customHeight="1">
      <c r="A14" s="366"/>
      <c r="B14" s="102" t="s">
        <v>358</v>
      </c>
      <c r="C14" s="110">
        <f>SUMIF('Governance &amp; Leadership'!$A$4:$A$16,$B14,'Governance &amp; Leadership'!$L$4:$L$16)
+ SUMIF('Finance Ops &amp; Admn'!$A$4:$A$25,$B14,'Finance Ops &amp; Admn'!$L$4:$L$25)
+SUMIF('Human Resource Management'!$A$4:$A$25,$B14,'Human Resource Management'!$L$4:$L$25)
+SUMIF('Resource Mobilization'!$A$4:$A$25,$B14,'Resource Mobilization'!$L$4:$L$25)
+SUMIF('M&amp;E &amp; Knowledge Management'!$A$4:$A$25,$B14,'M&amp;E &amp; Knowledge Management'!$L$4:$L$25)
+SUMIF('Program Management'!$A$4:$A$25,$B14,'Program Management'!$L$4:$L$25)
+SUMIF(Communications!$A$4:$A$25,$B14,Communications!$L$4:$L$25)
+SUMIF('Grants &amp; Sub-Grants'!$A$4:$A$25,$B14,'Grants &amp; Sub-Grants'!$L$4:$L$25)
+SUMIF('Service Del &amp; Qual Assurance'!$A$4:$A$25,$B14,'Service Del &amp; Qual Assurance'!$L$4:$L$25)
+SUMIF('Coordination &amp; Collaboration'!$A$4:$A$25,$B14,'Coordination &amp; Collaboration'!$L$4:$L$25)
+SUMIF('Advocacy Ntwking Alliance Bldg'!$A$4:$A$25,$B14,'Advocacy Ntwking Alliance Bldg'!$L$4:$L$25)+SUMIF(SBCC!$A$4:$A$31,$B14,SBCC!$L$4:$L$31)</f>
        <v>5</v>
      </c>
      <c r="F14" s="371"/>
      <c r="G14" s="192" t="s">
        <v>13</v>
      </c>
      <c r="H14" s="116">
        <f>SUMIF('Governance &amp; Leadership'!$A$4:$A$16,$G14,'Governance &amp; Leadership'!$L$4:$L$16)
+ SUMIF('Finance Ops &amp; Admn'!$A$4:$A$25,$G14,'Finance Ops &amp; Admn'!$L$4:$L$25)
+SUMIF('Human Resource Management'!$A$4:$A$25,$G14,'Human Resource Management'!$L$4:$L$25)
+SUMIF('Resource Mobilization'!$A$4:$A$25,$G14,'Resource Mobilization'!$L$4:$L$25)
+SUMIF('M&amp;E &amp; Knowledge Management'!$A$4:$A$25,$G14,'M&amp;E &amp; Knowledge Management'!$L$4:$L$25)
+SUMIF('Program Management'!$A$4:$A$25,$G14,'Program Management'!$L$4:$L$25)
+SUMIF(Communications!$A$4:$A$25,$G14,Communications!$L$4:$L$25)
+SUMIF('Grants &amp; Sub-Grants'!$A$4:$A$25,$G14,'Grants &amp; Sub-Grants'!$L$4:$L$25)
+SUMIF('Service Del &amp; Qual Assurance'!$A$4:$A$25,$G14,'Service Del &amp; Qual Assurance'!$L$4:$L$25)
+SUMIF('Coordination &amp; Collaboration'!$A$4:$A$25,$G14,'Coordination &amp; Collaboration'!$L$4:$L$25)
+SUMIF('Advocacy Ntwking Alliance Bldg'!$A$4:$A$25,$G14,'Advocacy Ntwking Alliance Bldg'!$L$4:$L$25)+SUMIF(SBCC!$A$4:$A$31,$G14,SBCC!$L$4:$L$31)</f>
        <v>0</v>
      </c>
    </row>
    <row r="15" spans="1:10" ht="20.100000000000001" customHeight="1" thickBot="1">
      <c r="A15" s="366"/>
      <c r="B15" s="102" t="s">
        <v>360</v>
      </c>
      <c r="C15" s="110">
        <f>SUMIF('Governance &amp; Leadership'!$A$4:$A$16,$B15,'Governance &amp; Leadership'!$L$4:$L$16)
+ SUMIF('Finance Ops &amp; Admn'!$A$4:$A$25,$B15,'Finance Ops &amp; Admn'!$L$4:$L$25)
+SUMIF('Human Resource Management'!$A$4:$A$25,$B15,'Human Resource Management'!$L$4:$L$25)
+SUMIF('Resource Mobilization'!$A$4:$A$25,$B15,'Resource Mobilization'!$L$4:$L$25)
+SUMIF('M&amp;E &amp; Knowledge Management'!$A$4:$A$25,$B15,'M&amp;E &amp; Knowledge Management'!$L$4:$L$25)
+SUMIF('Program Management'!$A$4:$A$25,$B15,'Program Management'!$L$4:$L$25)
+SUMIF(Communications!$A$4:$A$25,$B15,Communications!$L$4:$L$25)
+SUMIF('Grants &amp; Sub-Grants'!$A$4:$A$25,$B15,'Grants &amp; Sub-Grants'!$L$4:$L$25)
+SUMIF('Service Del &amp; Qual Assurance'!$A$4:$A$25,$B15,'Service Del &amp; Qual Assurance'!$L$4:$L$25)
+SUMIF('Coordination &amp; Collaboration'!$A$4:$A$25,$B15,'Coordination &amp; Collaboration'!$L$4:$L$25)
+SUMIF('Advocacy Ntwking Alliance Bldg'!$A$4:$A$25,$B15,'Advocacy Ntwking Alliance Bldg'!$L$4:$L$25)+SUMIF(SBCC!$A$4:$A$31,$B15,SBCC!$L$4:$L$31)</f>
        <v>5</v>
      </c>
      <c r="F15" s="371"/>
      <c r="G15" s="193" t="s">
        <v>339</v>
      </c>
      <c r="H15" s="117">
        <f>SUMIF('Governance &amp; Leadership'!$A$4:$A$16,$G15,'Governance &amp; Leadership'!$L$4:$L$16)
+ SUMIF('Finance Ops &amp; Admn'!$A$4:$A$25,$G15,'Finance Ops &amp; Admn'!$L$4:$L$25)
+SUMIF('Human Resource Management'!$A$4:$A$25,$G15,'Human Resource Management'!$L$4:$L$25)
+SUMIF('Resource Mobilization'!$A$4:$A$25,$G15,'Resource Mobilization'!$L$4:$L$25)
+SUMIF('M&amp;E &amp; Knowledge Management'!$A$4:$A$25,$G15,'M&amp;E &amp; Knowledge Management'!$L$4:$L$25)
+SUMIF('Program Management'!$A$4:$A$25,$G15,'Program Management'!$L$4:$L$25)
+SUMIF(Communications!$A$4:$A$25,$G15,Communications!$L$4:$L$25)
+SUMIF('Grants &amp; Sub-Grants'!$A$4:$A$25,$G15,'Grants &amp; Sub-Grants'!$L$4:$L$25)
+SUMIF('Service Del &amp; Qual Assurance'!$A$4:$A$25,$G15,'Service Del &amp; Qual Assurance'!$L$4:$L$25)
+SUMIF('Coordination &amp; Collaboration'!$A$4:$A$25,$G15,'Coordination &amp; Collaboration'!$L$4:$L$25)
+SUMIF('Advocacy Ntwking Alliance Bldg'!$A$4:$A$25,$G15,'Advocacy Ntwking Alliance Bldg'!$L$4:$L$25)+SUMIF(SBCC!$A$4:$A$31,$G15,SBCC!$L$4:$L$31)</f>
        <v>0</v>
      </c>
    </row>
    <row r="16" spans="1:10" ht="20.100000000000001" customHeight="1">
      <c r="A16" s="366"/>
      <c r="B16" s="102" t="s">
        <v>12</v>
      </c>
      <c r="C16" s="110">
        <f>SUMIF('Governance &amp; Leadership'!$A$4:$A$16,$B16,'Governance &amp; Leadership'!$L$4:$L$16)
+ SUMIF('Finance Ops &amp; Admn'!$A$4:$A$25,$B16,'Finance Ops &amp; Admn'!$L$4:$L$25)
+SUMIF('Human Resource Management'!$A$4:$A$25,$B16,'Human Resource Management'!$L$4:$L$25)
+SUMIF('Resource Mobilization'!$A$4:$A$25,$B16,'Resource Mobilization'!$L$4:$L$25)
+SUMIF('M&amp;E &amp; Knowledge Management'!$A$4:$A$25,$B16,'M&amp;E &amp; Knowledge Management'!$L$4:$L$25)
+SUMIF('Program Management'!$A$4:$A$25,$B16,'Program Management'!$L$4:$L$25)
+SUMIF(Communications!$A$4:$A$25,$B16,Communications!$L$4:$L$25)
+SUMIF('Grants &amp; Sub-Grants'!$A$4:$A$25,$B16,'Grants &amp; Sub-Grants'!$L$4:$L$25)
+SUMIF('Service Del &amp; Qual Assurance'!$A$4:$A$25,$B16,'Service Del &amp; Qual Assurance'!$L$4:$L$25)
+SUMIF('Coordination &amp; Collaboration'!$A$4:$A$25,$B16,'Coordination &amp; Collaboration'!$L$4:$L$25)
+SUMIF('Advocacy Ntwking Alliance Bldg'!$A$4:$A$25,$B16,'Advocacy Ntwking Alliance Bldg'!$L$4:$L$25)+SUMIF(SBCC!$A$4:$A$31,$B16,SBCC!$L$4:$L$31)</f>
        <v>5</v>
      </c>
      <c r="F16" s="372" t="s">
        <v>735</v>
      </c>
      <c r="G16" s="196" t="s">
        <v>759</v>
      </c>
      <c r="H16" s="198">
        <f>SBCC!$L$4</f>
        <v>5</v>
      </c>
      <c r="J16"/>
    </row>
    <row r="17" spans="1:10" ht="20.100000000000001" customHeight="1">
      <c r="A17" s="366"/>
      <c r="B17" s="102" t="s">
        <v>361</v>
      </c>
      <c r="C17" s="110">
        <f>SUMIF('Governance &amp; Leadership'!$A$4:$A$16,$B17,'Governance &amp; Leadership'!$L$4:$L$16)
+ SUMIF('Finance Ops &amp; Admn'!$A$4:$A$25,$B17,'Finance Ops &amp; Admn'!$L$4:$L$25)
+SUMIF('Human Resource Management'!$A$4:$A$25,$B17,'Human Resource Management'!$L$4:$L$25)
+SUMIF('Resource Mobilization'!$A$4:$A$25,$B17,'Resource Mobilization'!$L$4:$L$25)
+SUMIF('M&amp;E &amp; Knowledge Management'!$A$4:$A$25,$B17,'M&amp;E &amp; Knowledge Management'!$L$4:$L$25)
+SUMIF('Program Management'!$A$4:$A$25,$B17,'Program Management'!$L$4:$L$25)
+SUMIF(Communications!$A$4:$A$25,$B17,Communications!$L$4:$L$25)
+SUMIF('Grants &amp; Sub-Grants'!$A$4:$A$25,$B17,'Grants &amp; Sub-Grants'!$L$4:$L$25)
+SUMIF('Service Del &amp; Qual Assurance'!$A$4:$A$25,$B17,'Service Del &amp; Qual Assurance'!$L$4:$L$25)
+SUMIF('Coordination &amp; Collaboration'!$A$4:$A$25,$B17,'Coordination &amp; Collaboration'!$L$4:$L$25)
+SUMIF('Advocacy Ntwking Alliance Bldg'!$A$4:$A$25,$B17,'Advocacy Ntwking Alliance Bldg'!$L$4:$L$25)+SUMIF(SBCC!$A$4:$A$31,$B17,SBCC!$L$4:$L$31)</f>
        <v>5</v>
      </c>
      <c r="F17" s="373"/>
      <c r="G17" s="177" t="s">
        <v>979</v>
      </c>
      <c r="H17" s="190">
        <f>SUMIF('Governance &amp; Leadership'!$A$4:$A$16,$G17,'Governance &amp; Leadership'!$L$4:$L$16)
+ SUMIF('Finance Ops &amp; Admn'!$A$4:$A$25,$G17,'Finance Ops &amp; Admn'!$L$4:$L$25)
+SUMIF('Human Resource Management'!$A$4:$A$25,$G17,'Human Resource Management'!$L$4:$L$25)
+SUMIF('Resource Mobilization'!$A$4:$A$25,$G17,'Resource Mobilization'!$L$4:$L$25)
+SUMIF('M&amp;E &amp; Knowledge Management'!$A$4:$A$25,$G17,'M&amp;E &amp; Knowledge Management'!$L$4:$L$25)
+SUMIF('Program Management'!$A$4:$A$25,$G17,'Program Management'!$L$4:$L$25)
+SUMIF(Communications!$A$4:$A$25,$G17,Communications!$L$4:$L$25)
+SUMIF('Grants &amp; Sub-Grants'!$A$4:$A$25,$G17,'Grants &amp; Sub-Grants'!$L$4:$L$25)
+SUMIF('Service Del &amp; Qual Assurance'!$A$4:$A$25,$G17,'Service Del &amp; Qual Assurance'!$L$4:$L$25)
+SUMIF('Coordination &amp; Collaboration'!$A$4:$A$25,$G17,'Coordination &amp; Collaboration'!$L$4:$L$25)
+SUMIF('Advocacy Ntwking Alliance Bldg'!$A$4:$A$25,$G17,'Advocacy Ntwking Alliance Bldg'!$L$4:$L$25)+SUMIF(SBCC!$A$4:$A$31,$G17,SBCC!$L$4:$L$31)</f>
        <v>4</v>
      </c>
      <c r="J17"/>
    </row>
    <row r="18" spans="1:10" ht="20.100000000000001" customHeight="1" thickBot="1">
      <c r="A18" s="370"/>
      <c r="B18" s="103" t="s">
        <v>362</v>
      </c>
      <c r="C18" s="111">
        <f>SUMIF('Governance &amp; Leadership'!$A$4:$A$16,$B18,'Governance &amp; Leadership'!$L$4:$L$16)
+ SUMIF('Finance Ops &amp; Admn'!$A$4:$A$25,$B18,'Finance Ops &amp; Admn'!$L$4:$L$25)
+SUMIF('Human Resource Management'!$A$4:$A$25,$B18,'Human Resource Management'!$L$4:$L$25)
+SUMIF('Resource Mobilization'!$A$4:$A$25,$B18,'Resource Mobilization'!$L$4:$L$25)
+SUMIF('M&amp;E &amp; Knowledge Management'!$A$4:$A$25,$B18,'M&amp;E &amp; Knowledge Management'!$L$4:$L$25)
+SUMIF('Program Management'!$A$4:$A$25,$B18,'Program Management'!$L$4:$L$25)
+SUMIF(Communications!$A$4:$A$25,$B18,Communications!$L$4:$L$25)
+SUMIF('Grants &amp; Sub-Grants'!$A$4:$A$25,$B18,'Grants &amp; Sub-Grants'!$L$4:$L$25)
+SUMIF('Service Del &amp; Qual Assurance'!$A$4:$A$25,$B18,'Service Del &amp; Qual Assurance'!$L$4:$L$25)
+SUMIF('Coordination &amp; Collaboration'!$A$4:$A$25,$B18,'Coordination &amp; Collaboration'!$L$4:$L$25)
+SUMIF('Advocacy Ntwking Alliance Bldg'!$A$4:$A$25,$B18,'Advocacy Ntwking Alliance Bldg'!$L$4:$L$25)+SUMIF(SBCC!$A$4:$A$31,$B18,SBCC!$L$4:$L$31)</f>
        <v>5</v>
      </c>
      <c r="F18" s="373"/>
      <c r="G18" s="177" t="s">
        <v>815</v>
      </c>
      <c r="H18" s="190">
        <f>SUMIF('Governance &amp; Leadership'!$A$4:$A$16,$G18,'Governance &amp; Leadership'!$L$4:$L$16)
+ SUMIF('Finance Ops &amp; Admn'!$A$4:$A$25,$G18,'Finance Ops &amp; Admn'!$L$4:$L$25)
+SUMIF('Human Resource Management'!$A$4:$A$25,$G18,'Human Resource Management'!$L$4:$L$25)
+SUMIF('Resource Mobilization'!$A$4:$A$25,$G18,'Resource Mobilization'!$L$4:$L$25)
+SUMIF('M&amp;E &amp; Knowledge Management'!$A$4:$A$25,$G18,'M&amp;E &amp; Knowledge Management'!$L$4:$L$25)
+SUMIF('Program Management'!$A$4:$A$25,$G18,'Program Management'!$L$4:$L$25)
+SUMIF(Communications!$A$4:$A$25,$G18,Communications!$L$4:$L$25)
+SUMIF('Grants &amp; Sub-Grants'!$A$4:$A$25,$G18,'Grants &amp; Sub-Grants'!$L$4:$L$25)
+SUMIF('Service Del &amp; Qual Assurance'!$A$4:$A$25,$G18,'Service Del &amp; Qual Assurance'!$L$4:$L$25)
+SUMIF('Coordination &amp; Collaboration'!$A$4:$A$25,$G18,'Coordination &amp; Collaboration'!$L$4:$L$25)
+SUMIF('Advocacy Ntwking Alliance Bldg'!$A$4:$A$25,$G18,'Advocacy Ntwking Alliance Bldg'!$L$4:$L$25)+SUMIF(SBCC!$A$4:$A$31,$G18,SBCC!$L$4:$L$31)</f>
        <v>5</v>
      </c>
      <c r="J18"/>
    </row>
    <row r="19" spans="1:10" ht="20.100000000000001" customHeight="1">
      <c r="A19" s="368" t="s">
        <v>432</v>
      </c>
      <c r="B19" s="104" t="s">
        <v>16</v>
      </c>
      <c r="C19" s="112">
        <f>SUMIF('Governance &amp; Leadership'!$A$4:$A$16,$B19,'Governance &amp; Leadership'!$L$4:$L$16)
+ SUMIF('Finance Ops &amp; Admn'!$A$4:$A$25,$B19,'Finance Ops &amp; Admn'!$L$4:$L$25)
+SUMIF('Human Resource Management'!$A$4:$A$25,$B19,'Human Resource Management'!$L$4:$L$25)
+SUMIF('Resource Mobilization'!$A$4:$A$25,$B19,'Resource Mobilization'!$L$4:$L$25)
+SUMIF('M&amp;E &amp; Knowledge Management'!$A$4:$A$25,$B19,'M&amp;E &amp; Knowledge Management'!$L$4:$L$25)
+SUMIF('Program Management'!$A$4:$A$25,$B19,'Program Management'!$L$4:$L$25)
+SUMIF(Communications!$A$4:$A$25,$B19,Communications!$L$4:$L$25)
+SUMIF('Grants &amp; Sub-Grants'!$A$4:$A$25,$B19,'Grants &amp; Sub-Grants'!$L$4:$L$25)
+SUMIF('Service Del &amp; Qual Assurance'!$A$4:$A$25,$B19,'Service Del &amp; Qual Assurance'!$L$4:$L$25)
+SUMIF('Coordination &amp; Collaboration'!$A$4:$A$25,$B19,'Coordination &amp; Collaboration'!$L$4:$L$25)
+SUMIF('Advocacy Ntwking Alliance Bldg'!$A$4:$A$25,$B19,'Advocacy Ntwking Alliance Bldg'!$L$4:$L$25)+SUMIF(SBCC!$A$4:$A$31,$B19,SBCC!$L$4:$L$31)</f>
        <v>4</v>
      </c>
      <c r="F19" s="373"/>
      <c r="G19" s="177" t="s">
        <v>804</v>
      </c>
      <c r="H19" s="190">
        <f>SUMIF('Governance &amp; Leadership'!$A$4:$A$16,$G19,'Governance &amp; Leadership'!$L$4:$L$16)
+ SUMIF('Finance Ops &amp; Admn'!$A$4:$A$25,$G19,'Finance Ops &amp; Admn'!$L$4:$L$25)
+SUMIF('Human Resource Management'!$A$4:$A$25,$G19,'Human Resource Management'!$L$4:$L$25)
+SUMIF('Resource Mobilization'!$A$4:$A$25,$G19,'Resource Mobilization'!$L$4:$L$25)
+SUMIF('M&amp;E &amp; Knowledge Management'!$A$4:$A$25,$G19,'M&amp;E &amp; Knowledge Management'!$L$4:$L$25)
+SUMIF('Program Management'!$A$4:$A$25,$G19,'Program Management'!$L$4:$L$25)
+SUMIF(Communications!$A$4:$A$25,$G19,Communications!$L$4:$L$25)
+SUMIF('Grants &amp; Sub-Grants'!$A$4:$A$25,$G19,'Grants &amp; Sub-Grants'!$L$4:$L$25)
+SUMIF('Service Del &amp; Qual Assurance'!$A$4:$A$25,$G19,'Service Del &amp; Qual Assurance'!$L$4:$L$25)
+SUMIF('Coordination &amp; Collaboration'!$A$4:$A$25,$G19,'Coordination &amp; Collaboration'!$L$4:$L$25)
+SUMIF('Advocacy Ntwking Alliance Bldg'!$A$4:$A$25,$G19,'Advocacy Ntwking Alliance Bldg'!$L$4:$L$25)+SUMIF(SBCC!$A$4:$A$31,$G19,SBCC!$L$4:$L$31)</f>
        <v>5</v>
      </c>
      <c r="J19"/>
    </row>
    <row r="20" spans="1:10" ht="20.100000000000001" customHeight="1">
      <c r="A20" s="368"/>
      <c r="B20" s="99" t="s">
        <v>149</v>
      </c>
      <c r="C20" s="107">
        <f>SUMIF('Governance &amp; Leadership'!$A$4:$A$16,$B20,'Governance &amp; Leadership'!$L$4:$L$16)
+ SUMIF('Finance Ops &amp; Admn'!$A$4:$A$25,$B20,'Finance Ops &amp; Admn'!$L$4:$L$25)
+SUMIF('Human Resource Management'!$A$4:$A$25,$B20,'Human Resource Management'!$L$4:$L$25)
+SUMIF('Resource Mobilization'!$A$4:$A$25,$B20,'Resource Mobilization'!$L$4:$L$25)
+SUMIF('M&amp;E &amp; Knowledge Management'!$A$4:$A$25,$B20,'M&amp;E &amp; Knowledge Management'!$L$4:$L$25)
+SUMIF('Program Management'!$A$4:$A$25,$B20,'Program Management'!$L$4:$L$25)
+SUMIF(Communications!$A$4:$A$25,$B20,Communications!$L$4:$L$25)
+SUMIF('Grants &amp; Sub-Grants'!$A$4:$A$25,$B20,'Grants &amp; Sub-Grants'!$L$4:$L$25)
+SUMIF('Service Del &amp; Qual Assurance'!$A$4:$A$25,$B20,'Service Del &amp; Qual Assurance'!$L$4:$L$25)
+SUMIF('Coordination &amp; Collaboration'!$A$4:$A$25,$B20,'Coordination &amp; Collaboration'!$L$4:$L$25)
+SUMIF('Advocacy Ntwking Alliance Bldg'!$A$4:$A$25,$B20,'Advocacy Ntwking Alliance Bldg'!$L$4:$L$25)+SUMIF(SBCC!$A$4:$A$31,$B20,SBCC!$L$4:$L$31)</f>
        <v>4</v>
      </c>
      <c r="F20" s="373"/>
      <c r="G20" s="177" t="s">
        <v>791</v>
      </c>
      <c r="H20" s="194">
        <f>SUMIF('Governance &amp; Leadership'!$A$4:$A$16,$G20,'Governance &amp; Leadership'!$L$4:$L$16)
+ SUMIF('Finance Ops &amp; Admn'!$A$4:$A$25,$G20,'Finance Ops &amp; Admn'!$L$4:$L$25)
+SUMIF('Human Resource Management'!$A$4:$A$25,$G20,'Human Resource Management'!$L$4:$L$25)
+SUMIF('Resource Mobilization'!$A$4:$A$25,$G20,'Resource Mobilization'!$L$4:$L$25)
+SUMIF('M&amp;E &amp; Knowledge Management'!$A$4:$A$25,$G20,'M&amp;E &amp; Knowledge Management'!$L$4:$L$25)
+SUMIF('Program Management'!$A$4:$A$25,$G20,'Program Management'!$L$4:$L$25)
+SUMIF(Communications!$A$4:$A$25,$G20,Communications!$L$4:$L$25)
+SUMIF('Grants &amp; Sub-Grants'!$A$4:$A$25,$G20,'Grants &amp; Sub-Grants'!$L$4:$L$25)
+SUMIF('Service Del &amp; Qual Assurance'!$A$4:$A$25,$G20,'Service Del &amp; Qual Assurance'!$L$4:$L$25)
+SUMIF('Coordination &amp; Collaboration'!$A$4:$A$25,$G20,'Coordination &amp; Collaboration'!$L$4:$L$25)
+SUMIF('Advocacy Ntwking Alliance Bldg'!$A$4:$A$25,$G20,'Advocacy Ntwking Alliance Bldg'!$L$4:$L$25)+SUMIF(SBCC!$A$4:$A$31,$G20,SBCC!$L$4:$L$31)</f>
        <v>5</v>
      </c>
      <c r="J20"/>
    </row>
    <row r="21" spans="1:10" ht="20.100000000000001" customHeight="1">
      <c r="A21" s="368"/>
      <c r="B21" s="99" t="s">
        <v>35</v>
      </c>
      <c r="C21" s="107">
        <f>SUMIF('Governance &amp; Leadership'!$A$4:$A$16,$B21,'Governance &amp; Leadership'!$L$4:$L$16)
+ SUMIF('Finance Ops &amp; Admn'!$A$4:$A$25,$B21,'Finance Ops &amp; Admn'!$L$4:$L$25)
+SUMIF('Human Resource Management'!$A$4:$A$25,$B21,'Human Resource Management'!$L$4:$L$25)
+SUMIF('Resource Mobilization'!$A$4:$A$25,$B21,'Resource Mobilization'!$L$4:$L$25)
+SUMIF('M&amp;E &amp; Knowledge Management'!$A$4:$A$25,$B21,'M&amp;E &amp; Knowledge Management'!$L$4:$L$25)
+SUMIF('Program Management'!$A$4:$A$25,$B21,'Program Management'!$L$4:$L$25)
+SUMIF(Communications!$A$4:$A$25,$B21,Communications!$L$4:$L$25)
+SUMIF('Grants &amp; Sub-Grants'!$A$4:$A$25,$B21,'Grants &amp; Sub-Grants'!$L$4:$L$25)
+SUMIF('Service Del &amp; Qual Assurance'!$A$4:$A$25,$B21,'Service Del &amp; Qual Assurance'!$L$4:$L$25)
+SUMIF('Coordination &amp; Collaboration'!$A$4:$A$25,$B21,'Coordination &amp; Collaboration'!$L$4:$L$25)
+SUMIF('Advocacy Ntwking Alliance Bldg'!$A$4:$A$25,$B21,'Advocacy Ntwking Alliance Bldg'!$L$4:$L$25)+SUMIF(SBCC!$A$4:$A$31,$B21,SBCC!$L$4:$L$31)</f>
        <v>4</v>
      </c>
      <c r="F21" s="373"/>
      <c r="G21" s="177" t="s">
        <v>733</v>
      </c>
      <c r="H21" s="194">
        <f>SUMIF('Governance &amp; Leadership'!$A$4:$A$16,$G21,'Governance &amp; Leadership'!$L$4:$L$16)
+ SUMIF('Finance Ops &amp; Admn'!$A$4:$A$25,$G21,'Finance Ops &amp; Admn'!$L$4:$L$25)
+SUMIF('Human Resource Management'!$A$4:$A$25,$G21,'Human Resource Management'!$L$4:$L$25)
+SUMIF('Resource Mobilization'!$A$4:$A$25,$G21,'Resource Mobilization'!$L$4:$L$25)
+SUMIF('M&amp;E &amp; Knowledge Management'!$A$4:$A$25,$G21,'M&amp;E &amp; Knowledge Management'!$L$4:$L$25)
+SUMIF('Program Management'!$A$4:$A$25,$G21,'Program Management'!$L$4:$L$25)
+SUMIF(Communications!$A$4:$A$25,$G21,Communications!$L$4:$L$25)
+SUMIF('Grants &amp; Sub-Grants'!$A$4:$A$25,$G21,'Grants &amp; Sub-Grants'!$L$4:$L$25)
+SUMIF('Service Del &amp; Qual Assurance'!$A$4:$A$25,$G21,'Service Del &amp; Qual Assurance'!$L$4:$L$25)
+SUMIF('Coordination &amp; Collaboration'!$A$4:$A$25,$G21,'Coordination &amp; Collaboration'!$L$4:$L$25)
+SUMIF('Advocacy Ntwking Alliance Bldg'!$A$4:$A$25,$G21,'Advocacy Ntwking Alliance Bldg'!$L$4:$L$25)+SUMIF(SBCC!$A$4:$A$31,$G21,SBCC!$L$4:$L$31)</f>
        <v>5</v>
      </c>
      <c r="J21"/>
    </row>
    <row r="22" spans="1:10" ht="20.100000000000001" customHeight="1">
      <c r="A22" s="368"/>
      <c r="B22" s="99" t="s">
        <v>29</v>
      </c>
      <c r="C22" s="107">
        <f>SUMIF('Governance &amp; Leadership'!$A$4:$A$16,$B22,'Governance &amp; Leadership'!$L$4:$L$16)
+ SUMIF('Finance Ops &amp; Admn'!$A$4:$A$25,$B22,'Finance Ops &amp; Admn'!$L$4:$L$25)
+SUMIF('Human Resource Management'!$A$4:$A$25,$B22,'Human Resource Management'!$L$4:$L$25)
+SUMIF('Resource Mobilization'!$A$4:$A$25,$B22,'Resource Mobilization'!$L$4:$L$25)
+SUMIF('M&amp;E &amp; Knowledge Management'!$A$4:$A$25,$B22,'M&amp;E &amp; Knowledge Management'!$L$4:$L$25)
+SUMIF('Program Management'!$A$4:$A$25,$B22,'Program Management'!$L$4:$L$25)
+SUMIF(Communications!$A$4:$A$25,$B22,Communications!$L$4:$L$25)
+SUMIF('Grants &amp; Sub-Grants'!$A$4:$A$25,$B22,'Grants &amp; Sub-Grants'!$L$4:$L$25)
+SUMIF('Service Del &amp; Qual Assurance'!$A$4:$A$25,$B22,'Service Del &amp; Qual Assurance'!$L$4:$L$25)
+SUMIF('Coordination &amp; Collaboration'!$A$4:$A$25,$B22,'Coordination &amp; Collaboration'!$L$4:$L$25)
+SUMIF('Advocacy Ntwking Alliance Bldg'!$A$4:$A$25,$B22,'Advocacy Ntwking Alliance Bldg'!$L$4:$L$25)+SUMIF(SBCC!$A$4:$A$31,$B22,SBCC!$L$4:$L$31)</f>
        <v>1</v>
      </c>
      <c r="F22" s="373"/>
      <c r="G22" s="177" t="s">
        <v>771</v>
      </c>
      <c r="H22" s="194">
        <f>SUMIF('Governance &amp; Leadership'!$A$4:$A$16,$G22,'Governance &amp; Leadership'!$L$4:$L$16)
+ SUMIF('Finance Ops &amp; Admn'!$A$4:$A$25,$G22,'Finance Ops &amp; Admn'!$L$4:$L$25)
+SUMIF('Human Resource Management'!$A$4:$A$25,$G22,'Human Resource Management'!$L$4:$L$25)
+SUMIF('Resource Mobilization'!$A$4:$A$25,$G22,'Resource Mobilization'!$L$4:$L$25)
+SUMIF('M&amp;E &amp; Knowledge Management'!$A$4:$A$25,$G22,'M&amp;E &amp; Knowledge Management'!$L$4:$L$25)
+SUMIF('Program Management'!$A$4:$A$25,$G22,'Program Management'!$L$4:$L$25)
+SUMIF(Communications!$A$4:$A$25,$G22,Communications!$L$4:$L$25)
+SUMIF('Grants &amp; Sub-Grants'!$A$4:$A$25,$G22,'Grants &amp; Sub-Grants'!$L$4:$L$25)
+SUMIF('Service Del &amp; Qual Assurance'!$A$4:$A$25,$G22,'Service Del &amp; Qual Assurance'!$L$4:$L$25)
+SUMIF('Coordination &amp; Collaboration'!$A$4:$A$25,$G22,'Coordination &amp; Collaboration'!$L$4:$L$25)
+SUMIF('Advocacy Ntwking Alliance Bldg'!$A$4:$A$25,$G22,'Advocacy Ntwking Alliance Bldg'!$L$4:$L$25)+SUMIF(SBCC!$A$4:$A$31,$G22,SBCC!$L$4:$L$31)</f>
        <v>5</v>
      </c>
      <c r="J22"/>
    </row>
    <row r="23" spans="1:10" ht="20.100000000000001" customHeight="1" thickBot="1">
      <c r="A23" s="368"/>
      <c r="B23" s="99" t="s">
        <v>17</v>
      </c>
      <c r="C23" s="107">
        <f>SUMIF('Governance &amp; Leadership'!$A$4:$A$16,$B23,'Governance &amp; Leadership'!$L$4:$L$16)
+ SUMIF('Finance Ops &amp; Admn'!$A$4:$A$25,$B23,'Finance Ops &amp; Admn'!$L$4:$L$25)
+SUMIF('Human Resource Management'!$A$4:$A$25,$B23,'Human Resource Management'!$L$4:$L$25)
+SUMIF('Resource Mobilization'!$A$4:$A$25,$B23,'Resource Mobilization'!$L$4:$L$25)
+SUMIF('M&amp;E &amp; Knowledge Management'!$A$4:$A$25,$B23,'M&amp;E &amp; Knowledge Management'!$L$4:$L$25)
+SUMIF('Program Management'!$A$4:$A$25,$B23,'Program Management'!$L$4:$L$25)
+SUMIF(Communications!$A$4:$A$25,$B23,Communications!$L$4:$L$25)
+SUMIF('Grants &amp; Sub-Grants'!$A$4:$A$25,$B23,'Grants &amp; Sub-Grants'!$L$4:$L$25)
+SUMIF('Service Del &amp; Qual Assurance'!$A$4:$A$25,$B23,'Service Del &amp; Qual Assurance'!$L$4:$L$25)
+SUMIF('Coordination &amp; Collaboration'!$A$4:$A$25,$B23,'Coordination &amp; Collaboration'!$L$4:$L$25)
+SUMIF('Advocacy Ntwking Alliance Bldg'!$A$4:$A$25,$B23,'Advocacy Ntwking Alliance Bldg'!$L$4:$L$25)+SUMIF(SBCC!$A$4:$A$31,$B23,SBCC!$L$4:$L$31)</f>
        <v>4</v>
      </c>
      <c r="F23" s="374"/>
      <c r="G23" s="197" t="s">
        <v>784</v>
      </c>
      <c r="H23" s="195">
        <f>SUMIF('Governance &amp; Leadership'!$A$4:$A$16,$G23,'Governance &amp; Leadership'!$L$4:$L$16)
+ SUMIF('Finance Ops &amp; Admn'!$A$4:$A$25,$G23,'Finance Ops &amp; Admn'!$L$4:$L$25)
+SUMIF('Human Resource Management'!$A$4:$A$25,$G23,'Human Resource Management'!$L$4:$L$25)
+SUMIF('Resource Mobilization'!$A$4:$A$25,$G23,'Resource Mobilization'!$L$4:$L$25)
+SUMIF('M&amp;E &amp; Knowledge Management'!$A$4:$A$25,$G23,'M&amp;E &amp; Knowledge Management'!$L$4:$L$25)
+SUMIF('Program Management'!$A$4:$A$25,$G23,'Program Management'!$L$4:$L$25)
+SUMIF(Communications!$A$4:$A$25,$G23,Communications!$L$4:$L$25)
+SUMIF('Grants &amp; Sub-Grants'!$A$4:$A$25,$G23,'Grants &amp; Sub-Grants'!$L$4:$L$25)
+SUMIF('Service Del &amp; Qual Assurance'!$A$4:$A$25,$G23,'Service Del &amp; Qual Assurance'!$L$4:$L$25)
+SUMIF('Coordination &amp; Collaboration'!$A$4:$A$25,$G23,'Coordination &amp; Collaboration'!$L$4:$L$25)
+SUMIF('Advocacy Ntwking Alliance Bldg'!$A$4:$A$25,$G23,'Advocacy Ntwking Alliance Bldg'!$L$4:$L$25)+SUMIF(SBCC!$A$4:$A$31,$G23,SBCC!$L$4:$L$31)</f>
        <v>4</v>
      </c>
      <c r="J23"/>
    </row>
    <row r="24" spans="1:10" ht="20.100000000000001" customHeight="1">
      <c r="A24" s="368"/>
      <c r="B24" s="99" t="s">
        <v>18</v>
      </c>
      <c r="C24" s="107">
        <f>SUMIF('Governance &amp; Leadership'!$A$4:$A$16,$B24,'Governance &amp; Leadership'!$L$4:$L$16)
+ SUMIF('Finance Ops &amp; Admn'!$A$4:$A$25,$B24,'Finance Ops &amp; Admn'!$L$4:$L$25)
+SUMIF('Human Resource Management'!$A$4:$A$25,$B24,'Human Resource Management'!$L$4:$L$25)
+SUMIF('Resource Mobilization'!$A$4:$A$25,$B24,'Resource Mobilization'!$L$4:$L$25)
+SUMIF('M&amp;E &amp; Knowledge Management'!$A$4:$A$25,$B24,'M&amp;E &amp; Knowledge Management'!$L$4:$L$25)
+SUMIF('Program Management'!$A$4:$A$25,$B24,'Program Management'!$L$4:$L$25)
+SUMIF(Communications!$A$4:$A$25,$B24,Communications!$L$4:$L$25)
+SUMIF('Grants &amp; Sub-Grants'!$A$4:$A$25,$B24,'Grants &amp; Sub-Grants'!$L$4:$L$25)
+SUMIF('Service Del &amp; Qual Assurance'!$A$4:$A$25,$B24,'Service Del &amp; Qual Assurance'!$L$4:$L$25)
+SUMIF('Coordination &amp; Collaboration'!$A$4:$A$25,$B24,'Coordination &amp; Collaboration'!$L$4:$L$25)
+SUMIF('Advocacy Ntwking Alliance Bldg'!$A$4:$A$25,$B24,'Advocacy Ntwking Alliance Bldg'!$L$4:$L$25)+SUMIF(SBCC!$A$4:$A$31,$B24,SBCC!$L$4:$L$31)</f>
        <v>4</v>
      </c>
      <c r="F24" s="363" t="s">
        <v>442</v>
      </c>
      <c r="G24" s="166" t="s">
        <v>477</v>
      </c>
      <c r="H24" s="167">
        <f>SUMIF('Governance &amp; Leadership'!$A$4:$A$16,$G24,'Governance &amp; Leadership'!$L$4:$L$16)
+ SUMIF('Finance Ops &amp; Admn'!$A$4:$A$25,$G24,'Finance Ops &amp; Admn'!$L$4:$L$25)
+SUMIF('Human Resource Management'!$A$4:$A$25,$G24,'Human Resource Management'!$L$4:$L$25)
+SUMIF('Resource Mobilization'!$A$4:$A$25,$G24,'Resource Mobilization'!$L$4:$L$25)
+SUMIF('M&amp;E &amp; Knowledge Management'!$A$4:$A$25,$G24,'M&amp;E &amp; Knowledge Management'!$L$4:$L$25)
+SUMIF('Program Management'!$A$4:$A$25,$G24,'Program Management'!$L$4:$L$25)
+SUMIF(Communications!$A$4:$A$25,$G24,Communications!$L$4:$L$25)
+SUMIF('Grants &amp; Sub-Grants'!$A$4:$A$25,$G24,'Grants &amp; Sub-Grants'!$L$4:$L$25)
+SUMIF('Service Del &amp; Qual Assurance'!$A$4:$A$25,$G24,'Service Del &amp; Qual Assurance'!$L$4:$L$25)
+SUMIF('Coordination &amp; Collaboration'!$A$4:$A$25,$G24,'Coordination &amp; Collaboration'!$L$4:$L$25)
+SUMIF('Advocacy Ntwking Alliance Bldg'!$A$4:$A$25,$G24,'Advocacy Ntwking Alliance Bldg'!$L$4:$L$25)+SUMIF(SBCC!$A$4:$A$31,$G24,SBCC!$L$4:$L$31)</f>
        <v>0</v>
      </c>
      <c r="J24"/>
    </row>
    <row r="25" spans="1:10" ht="20.100000000000001" customHeight="1" thickBot="1">
      <c r="A25" s="369"/>
      <c r="B25" s="100" t="s">
        <v>451</v>
      </c>
      <c r="C25" s="108">
        <f>SUMIF('Governance &amp; Leadership'!$A$4:$A$16,$B25,'Governance &amp; Leadership'!$L$4:$L$16)
+ SUMIF('Finance Ops &amp; Admn'!$A$4:$A$25,$B25,'Finance Ops &amp; Admn'!$L$4:$L$25)
+SUMIF('Human Resource Management'!$A$4:$A$25,$B25,'Human Resource Management'!$L$4:$L$25)
+SUMIF('Resource Mobilization'!$A$4:$A$25,$B25,'Resource Mobilization'!$L$4:$L$25)
+SUMIF('M&amp;E &amp; Knowledge Management'!$A$4:$A$25,$B25,'M&amp;E &amp; Knowledge Management'!$L$4:$L$25)
+SUMIF('Program Management'!$A$4:$A$25,$B25,'Program Management'!$L$4:$L$25)
+SUMIF(Communications!$A$4:$A$25,$B25,Communications!$L$4:$L$25)
+SUMIF('Grants &amp; Sub-Grants'!$A$4:$A$25,$B25,'Grants &amp; Sub-Grants'!$L$4:$L$25)
+SUMIF('Service Del &amp; Qual Assurance'!$A$4:$A$25,$B25,'Service Del &amp; Qual Assurance'!$L$4:$L$25)
+SUMIF('Coordination &amp; Collaboration'!$A$4:$A$25,$B25,'Coordination &amp; Collaboration'!$L$4:$L$25)
+SUMIF('Advocacy Ntwking Alliance Bldg'!$A$4:$A$25,$B25,'Advocacy Ntwking Alliance Bldg'!$L$4:$L$25)+SUMIF(SBCC!$A$4:$A$31,$B25,SBCC!$L$4:$L$31)</f>
        <v>1</v>
      </c>
      <c r="F25" s="364"/>
      <c r="G25" s="114" t="s">
        <v>478</v>
      </c>
      <c r="H25" s="117">
        <f>SUMIF('Governance &amp; Leadership'!$A$4:$A$16,$G25,'Governance &amp; Leadership'!$L$4:$L$16)
+ SUMIF('Finance Ops &amp; Admn'!$A$4:$A$25,$G25,'Finance Ops &amp; Admn'!$L$4:$L$25)
+SUMIF('Human Resource Management'!$A$4:$A$25,$G25,'Human Resource Management'!$L$4:$L$25)
+SUMIF('Resource Mobilization'!$A$4:$A$25,$G25,'Resource Mobilization'!$L$4:$L$25)
+SUMIF('M&amp;E &amp; Knowledge Management'!$A$4:$A$25,$G25,'M&amp;E &amp; Knowledge Management'!$L$4:$L$25)
+SUMIF('Program Management'!$A$4:$A$25,$G25,'Program Management'!$L$4:$L$25)
+SUMIF(Communications!$A$4:$A$25,$G25,Communications!$L$4:$L$25)
+SUMIF('Grants &amp; Sub-Grants'!$A$4:$A$25,$G25,'Grants &amp; Sub-Grants'!$L$4:$L$25)
+SUMIF('Service Del &amp; Qual Assurance'!$A$4:$A$25,$G25,'Service Del &amp; Qual Assurance'!$L$4:$L$25)
+SUMIF('Coordination &amp; Collaboration'!$A$4:$A$25,$G25,'Coordination &amp; Collaboration'!$L$4:$L$25)
+SUMIF('Advocacy Ntwking Alliance Bldg'!$A$4:$A$25,$G25,'Advocacy Ntwking Alliance Bldg'!$L$4:$L$25)+SUMIF(SBCC!$A$4:$A$31,$G25,SBCC!$L$4:$L$31)</f>
        <v>0</v>
      </c>
      <c r="J25"/>
    </row>
    <row r="26" spans="1:10" ht="20.100000000000001" customHeight="1">
      <c r="A26" s="366" t="s">
        <v>433</v>
      </c>
      <c r="B26" s="105" t="s">
        <v>179</v>
      </c>
      <c r="C26" s="113">
        <f>SUMIF('Governance &amp; Leadership'!$A$4:$A$16,$B26,'Governance &amp; Leadership'!$L$4:$L$16)
+ SUMIF('Finance Ops &amp; Admn'!$A$4:$A$25,$B26,'Finance Ops &amp; Admn'!$L$4:$L$25)
+SUMIF('Human Resource Management'!$A$4:$A$25,$B26,'Human Resource Management'!$L$4:$L$25)
+SUMIF('Resource Mobilization'!$A$4:$A$25,$B26,'Resource Mobilization'!$L$4:$L$25)
+SUMIF('M&amp;E &amp; Knowledge Management'!$A$4:$A$25,$B26,'M&amp;E &amp; Knowledge Management'!$L$4:$L$25)
+SUMIF('Program Management'!$A$4:$A$25,$B26,'Program Management'!$L$4:$L$25)
+SUMIF(Communications!$A$4:$A$25,$B26,Communications!$L$4:$L$25)
+SUMIF('Grants &amp; Sub-Grants'!$A$4:$A$25,$B26,'Grants &amp; Sub-Grants'!$L$4:$L$25)
+SUMIF('Service Del &amp; Qual Assurance'!$A$4:$A$25,$B26,'Service Del &amp; Qual Assurance'!$L$4:$L$25)
+SUMIF('Coordination &amp; Collaboration'!$A$4:$A$25,$B26,'Coordination &amp; Collaboration'!$L$4:$L$25)
+SUMIF('Advocacy Ntwking Alliance Bldg'!$A$4:$A$25,$B26,'Advocacy Ntwking Alliance Bldg'!$L$4:$L$25)+SUMIF(SBCC!$A$4:$A$31,$B26,SBCC!$L$4:$L$31)</f>
        <v>2</v>
      </c>
      <c r="G26"/>
      <c r="J26"/>
    </row>
    <row r="27" spans="1:10" ht="20.100000000000001" customHeight="1">
      <c r="A27" s="366"/>
      <c r="B27" s="102" t="s">
        <v>194</v>
      </c>
      <c r="C27" s="110">
        <f>SUMIF('Governance &amp; Leadership'!$A$4:$A$16,$B27,'Governance &amp; Leadership'!$L$4:$L$16)
+ SUMIF('Finance Ops &amp; Admn'!$A$4:$A$25,$B27,'Finance Ops &amp; Admn'!$L$4:$L$25)
+SUMIF('Human Resource Management'!$A$4:$A$25,$B27,'Human Resource Management'!$L$4:$L$25)
+SUMIF('Resource Mobilization'!$A$4:$A$25,$B27,'Resource Mobilization'!$L$4:$L$25)
+SUMIF('M&amp;E &amp; Knowledge Management'!$A$4:$A$25,$B27,'M&amp;E &amp; Knowledge Management'!$L$4:$L$25)
+SUMIF('Program Management'!$A$4:$A$25,$B27,'Program Management'!$L$4:$L$25)
+SUMIF(Communications!$A$4:$A$25,$B27,Communications!$L$4:$L$25)
+SUMIF('Grants &amp; Sub-Grants'!$A$4:$A$25,$B27,'Grants &amp; Sub-Grants'!$L$4:$L$25)
+SUMIF('Service Del &amp; Qual Assurance'!$A$4:$A$25,$B27,'Service Del &amp; Qual Assurance'!$L$4:$L$25)
+SUMIF('Coordination &amp; Collaboration'!$A$4:$A$25,$B27,'Coordination &amp; Collaboration'!$L$4:$L$25)
+SUMIF('Advocacy Ntwking Alliance Bldg'!$A$4:$A$25,$B27,'Advocacy Ntwking Alliance Bldg'!$L$4:$L$25)+SUMIF(SBCC!$A$4:$A$31,$B27,SBCC!$L$4:$L$31)</f>
        <v>2</v>
      </c>
      <c r="G27"/>
    </row>
    <row r="28" spans="1:10" ht="20.100000000000001" customHeight="1" thickBot="1">
      <c r="A28" s="370"/>
      <c r="B28" s="103" t="s">
        <v>463</v>
      </c>
      <c r="C28" s="111">
        <f>SUMIF('Governance &amp; Leadership'!$A$4:$A$16,$B28,'Governance &amp; Leadership'!$L$4:$L$16)
+ SUMIF('Finance Ops &amp; Admn'!$A$4:$A$25,$B28,'Finance Ops &amp; Admn'!$L$4:$L$25)
+SUMIF('Human Resource Management'!$A$4:$A$25,$B28,'Human Resource Management'!$L$4:$L$25)
+SUMIF('Resource Mobilization'!$A$4:$A$25,$B28,'Resource Mobilization'!$L$4:$L$25)
+SUMIF('M&amp;E &amp; Knowledge Management'!$A$4:$A$25,$B28,'M&amp;E &amp; Knowledge Management'!$L$4:$L$25)
+SUMIF('Program Management'!$A$4:$A$25,$B28,'Program Management'!$L$4:$L$25)
+SUMIF(Communications!$A$4:$A$25,$B28,Communications!$L$4:$L$25)
+SUMIF('Grants &amp; Sub-Grants'!$A$4:$A$25,$B28,'Grants &amp; Sub-Grants'!$L$4:$L$25)
+SUMIF('Service Del &amp; Qual Assurance'!$A$4:$A$25,$B28,'Service Del &amp; Qual Assurance'!$L$4:$L$25)
+SUMIF('Coordination &amp; Collaboration'!$A$4:$A$25,$B28,'Coordination &amp; Collaboration'!$L$4:$L$25)
+SUMIF('Advocacy Ntwking Alliance Bldg'!$A$4:$A$25,$B28,'Advocacy Ntwking Alliance Bldg'!$L$4:$L$25)+SUMIF(SBCC!$A$4:$A$31,$B28,SBCC!$L$4:$L$31)</f>
        <v>3</v>
      </c>
      <c r="G28"/>
    </row>
    <row r="29" spans="1:10" ht="20.100000000000001" customHeight="1">
      <c r="A29" s="368" t="s">
        <v>434</v>
      </c>
      <c r="B29" s="104" t="s">
        <v>465</v>
      </c>
      <c r="C29" s="112">
        <f>SUMIF('Governance &amp; Leadership'!$A$4:$A$16,$B29,'Governance &amp; Leadership'!$L$4:$L$16)
+ SUMIF('Finance Ops &amp; Admn'!$A$4:$A$25,$B29,'Finance Ops &amp; Admn'!$L$4:$L$25)
+SUMIF('Human Resource Management'!$A$4:$A$25,$B29,'Human Resource Management'!$L$4:$L$25)
+SUMIF('Resource Mobilization'!$A$4:$A$25,$B29,'Resource Mobilization'!$L$4:$L$25)
+SUMIF('M&amp;E &amp; Knowledge Management'!$A$4:$A$25,$B29,'M&amp;E &amp; Knowledge Management'!$L$4:$L$25)
+SUMIF('Program Management'!$A$4:$A$25,$B29,'Program Management'!$L$4:$L$25)
+SUMIF(Communications!$A$4:$A$25,$B29,Communications!$L$4:$L$25)
+SUMIF('Grants &amp; Sub-Grants'!$A$4:$A$25,$B29,'Grants &amp; Sub-Grants'!$L$4:$L$25)
+SUMIF('Service Del &amp; Qual Assurance'!$A$4:$A$25,$B29,'Service Del &amp; Qual Assurance'!$L$4:$L$25)
+SUMIF('Coordination &amp; Collaboration'!$A$4:$A$25,$B29,'Coordination &amp; Collaboration'!$L$4:$L$25)
+SUMIF('Advocacy Ntwking Alliance Bldg'!$A$4:$A$25,$B29,'Advocacy Ntwking Alliance Bldg'!$L$4:$L$25)+SUMIF(SBCC!$A$4:$A$31,$B29,SBCC!$L$4:$L$31)</f>
        <v>1</v>
      </c>
      <c r="G29"/>
    </row>
    <row r="30" spans="1:10" ht="20.100000000000001" customHeight="1">
      <c r="A30" s="368"/>
      <c r="B30" s="99" t="s">
        <v>210</v>
      </c>
      <c r="C30" s="107">
        <f>SUMIF('Governance &amp; Leadership'!$A$4:$A$16,$B30,'Governance &amp; Leadership'!$L$4:$L$16)
+ SUMIF('Finance Ops &amp; Admn'!$A$4:$A$25,$B30,'Finance Ops &amp; Admn'!$L$4:$L$25)
+SUMIF('Human Resource Management'!$A$4:$A$25,$B30,'Human Resource Management'!$L$4:$L$25)
+SUMIF('Resource Mobilization'!$A$4:$A$25,$B30,'Resource Mobilization'!$L$4:$L$25)
+SUMIF('M&amp;E &amp; Knowledge Management'!$A$4:$A$25,$B30,'M&amp;E &amp; Knowledge Management'!$L$4:$L$25)
+SUMIF('Program Management'!$A$4:$A$25,$B30,'Program Management'!$L$4:$L$25)
+SUMIF(Communications!$A$4:$A$25,$B30,Communications!$L$4:$L$25)
+SUMIF('Grants &amp; Sub-Grants'!$A$4:$A$25,$B30,'Grants &amp; Sub-Grants'!$L$4:$L$25)
+SUMIF('Service Del &amp; Qual Assurance'!$A$4:$A$25,$B30,'Service Del &amp; Qual Assurance'!$L$4:$L$25)
+SUMIF('Coordination &amp; Collaboration'!$A$4:$A$25,$B30,'Coordination &amp; Collaboration'!$L$4:$L$25)
+SUMIF('Advocacy Ntwking Alliance Bldg'!$A$4:$A$25,$B30,'Advocacy Ntwking Alliance Bldg'!$L$4:$L$25)+SUMIF(SBCC!$A$4:$A$31,$B30,SBCC!$L$4:$L$31)</f>
        <v>1</v>
      </c>
      <c r="G30"/>
    </row>
    <row r="31" spans="1:10" ht="20.100000000000001" customHeight="1">
      <c r="A31" s="368"/>
      <c r="B31" s="99" t="s">
        <v>225</v>
      </c>
      <c r="C31" s="107">
        <f>SUMIF('Governance &amp; Leadership'!$A$4:$A$16,$B31,'Governance &amp; Leadership'!$L$4:$L$16)
+ SUMIF('Finance Ops &amp; Admn'!$A$4:$A$25,$B31,'Finance Ops &amp; Admn'!$L$4:$L$25)
+SUMIF('Human Resource Management'!$A$4:$A$25,$B31,'Human Resource Management'!$L$4:$L$25)
+SUMIF('Resource Mobilization'!$A$4:$A$25,$B31,'Resource Mobilization'!$L$4:$L$25)
+SUMIF('M&amp;E &amp; Knowledge Management'!$A$4:$A$25,$B31,'M&amp;E &amp; Knowledge Management'!$L$4:$L$25)
+SUMIF('Program Management'!$A$4:$A$25,$B31,'Program Management'!$L$4:$L$25)
+SUMIF(Communications!$A$4:$A$25,$B31,Communications!$L$4:$L$25)
+SUMIF('Grants &amp; Sub-Grants'!$A$4:$A$25,$B31,'Grants &amp; Sub-Grants'!$L$4:$L$25)
+SUMIF('Service Del &amp; Qual Assurance'!$A$4:$A$25,$B31,'Service Del &amp; Qual Assurance'!$L$4:$L$25)
+SUMIF('Coordination &amp; Collaboration'!$A$4:$A$25,$B31,'Coordination &amp; Collaboration'!$L$4:$L$25)
+SUMIF('Advocacy Ntwking Alliance Bldg'!$A$4:$A$25,$B31,'Advocacy Ntwking Alliance Bldg'!$L$4:$L$25)+SUMIF(SBCC!$A$4:$A$31,$B31,SBCC!$L$4:$L$31)</f>
        <v>1</v>
      </c>
      <c r="G31"/>
    </row>
    <row r="32" spans="1:10" ht="20.100000000000001" customHeight="1">
      <c r="A32" s="368"/>
      <c r="B32" s="99" t="s">
        <v>230</v>
      </c>
      <c r="C32" s="107">
        <f>SUMIF('Governance &amp; Leadership'!$A$4:$A$16,$B32,'Governance &amp; Leadership'!$L$4:$L$16)
+ SUMIF('Finance Ops &amp; Admn'!$A$4:$A$25,$B32,'Finance Ops &amp; Admn'!$L$4:$L$25)
+SUMIF('Human Resource Management'!$A$4:$A$25,$B32,'Human Resource Management'!$L$4:$L$25)
+SUMIF('Resource Mobilization'!$A$4:$A$25,$B32,'Resource Mobilization'!$L$4:$L$25)
+SUMIF('M&amp;E &amp; Knowledge Management'!$A$4:$A$25,$B32,'M&amp;E &amp; Knowledge Management'!$L$4:$L$25)
+SUMIF('Program Management'!$A$4:$A$25,$B32,'Program Management'!$L$4:$L$25)
+SUMIF(Communications!$A$4:$A$25,$B32,Communications!$L$4:$L$25)
+SUMIF('Grants &amp; Sub-Grants'!$A$4:$A$25,$B32,'Grants &amp; Sub-Grants'!$L$4:$L$25)
+SUMIF('Service Del &amp; Qual Assurance'!$A$4:$A$25,$B32,'Service Del &amp; Qual Assurance'!$L$4:$L$25)
+SUMIF('Coordination &amp; Collaboration'!$A$4:$A$25,$B32,'Coordination &amp; Collaboration'!$L$4:$L$25)
+SUMIF('Advocacy Ntwking Alliance Bldg'!$A$4:$A$25,$B32,'Advocacy Ntwking Alliance Bldg'!$L$4:$L$25)+SUMIF(SBCC!$A$4:$A$31,$B32,SBCC!$L$4:$L$31)</f>
        <v>2</v>
      </c>
      <c r="G32"/>
    </row>
    <row r="33" spans="1:8" ht="20.100000000000001" customHeight="1">
      <c r="A33" s="368"/>
      <c r="B33" s="99" t="s">
        <v>232</v>
      </c>
      <c r="C33" s="107">
        <f>SUMIF('Governance &amp; Leadership'!$A$4:$A$16,$B33,'Governance &amp; Leadership'!$L$4:$L$16)
+ SUMIF('Finance Ops &amp; Admn'!$A$4:$A$25,$B33,'Finance Ops &amp; Admn'!$L$4:$L$25)
+SUMIF('Human Resource Management'!$A$4:$A$25,$B33,'Human Resource Management'!$L$4:$L$25)
+SUMIF('Resource Mobilization'!$A$4:$A$25,$B33,'Resource Mobilization'!$L$4:$L$25)
+SUMIF('M&amp;E &amp; Knowledge Management'!$A$4:$A$25,$B33,'M&amp;E &amp; Knowledge Management'!$L$4:$L$25)
+SUMIF('Program Management'!$A$4:$A$25,$B33,'Program Management'!$L$4:$L$25)
+SUMIF(Communications!$A$4:$A$25,$B33,Communications!$L$4:$L$25)
+SUMIF('Grants &amp; Sub-Grants'!$A$4:$A$25,$B33,'Grants &amp; Sub-Grants'!$L$4:$L$25)
+SUMIF('Service Del &amp; Qual Assurance'!$A$4:$A$25,$B33,'Service Del &amp; Qual Assurance'!$L$4:$L$25)
+SUMIF('Coordination &amp; Collaboration'!$A$4:$A$25,$B33,'Coordination &amp; Collaboration'!$L$4:$L$25)
+SUMIF('Advocacy Ntwking Alliance Bldg'!$A$4:$A$25,$B33,'Advocacy Ntwking Alliance Bldg'!$L$4:$L$25)+SUMIF(SBCC!$A$4:$A$31,$B33,SBCC!$L$4:$L$31)</f>
        <v>1</v>
      </c>
      <c r="G33"/>
    </row>
    <row r="34" spans="1:8" ht="20.100000000000001" customHeight="1" thickBot="1">
      <c r="A34" s="369"/>
      <c r="B34" s="100" t="s">
        <v>37</v>
      </c>
      <c r="C34" s="108">
        <f>SUMIF('Governance &amp; Leadership'!$A$4:$A$16,$B34,'Governance &amp; Leadership'!$L$4:$L$16)
+ SUMIF('Finance Ops &amp; Admn'!$A$4:$A$25,$B34,'Finance Ops &amp; Admn'!$L$4:$L$25)
+SUMIF('Human Resource Management'!$A$4:$A$25,$B34,'Human Resource Management'!$L$4:$L$25)
+SUMIF('Resource Mobilization'!$A$4:$A$25,$B34,'Resource Mobilization'!$L$4:$L$25)
+SUMIF('M&amp;E &amp; Knowledge Management'!$A$4:$A$25,$B34,'M&amp;E &amp; Knowledge Management'!$L$4:$L$25)
+SUMIF('Program Management'!$A$4:$A$25,$B34,'Program Management'!$L$4:$L$25)
+SUMIF(Communications!$A$4:$A$25,$B34,Communications!$L$4:$L$25)
+SUMIF('Grants &amp; Sub-Grants'!$A$4:$A$25,$B34,'Grants &amp; Sub-Grants'!$L$4:$L$25)
+SUMIF('Service Del &amp; Qual Assurance'!$A$4:$A$25,$B34,'Service Del &amp; Qual Assurance'!$L$4:$L$25)
+SUMIF('Coordination &amp; Collaboration'!$A$4:$A$25,$B34,'Coordination &amp; Collaboration'!$L$4:$L$25)
+SUMIF('Advocacy Ntwking Alliance Bldg'!$A$4:$A$25,$B34,'Advocacy Ntwking Alliance Bldg'!$L$4:$L$25)+SUMIF(SBCC!$A$4:$A$31,$B34,SBCC!$L$4:$L$31)</f>
        <v>4</v>
      </c>
      <c r="G34"/>
    </row>
    <row r="35" spans="1:8" ht="18" customHeight="1">
      <c r="A35" s="365" t="s">
        <v>417</v>
      </c>
      <c r="B35" s="101" t="s">
        <v>46</v>
      </c>
      <c r="C35" s="109">
        <f>SUMIF('Governance &amp; Leadership'!$A$4:$A$16,$B35,'Governance &amp; Leadership'!$L$4:$L$16)
+ SUMIF('Finance Ops &amp; Admn'!$A$4:$A$25,$B35,'Finance Ops &amp; Admn'!$L$4:$L$25)
+SUMIF('Human Resource Management'!$A$4:$A$25,$B35,'Human Resource Management'!$L$4:$L$25)
+SUMIF('Resource Mobilization'!$A$4:$A$25,$B35,'Resource Mobilization'!$L$4:$L$25)
+SUMIF('M&amp;E &amp; Knowledge Management'!$A$4:$A$25,$B35,'M&amp;E &amp; Knowledge Management'!$L$4:$L$25)
+SUMIF('Program Management'!$A$4:$A$25,$B35,'Program Management'!$L$4:$L$25)
+SUMIF(Communications!$A$4:$A$25,$B35,Communications!$L$4:$L$25)
+SUMIF('Grants &amp; Sub-Grants'!$A$4:$A$25,$B35,'Grants &amp; Sub-Grants'!$L$4:$L$25)
+SUMIF('Service Del &amp; Qual Assurance'!$A$4:$A$25,$B35,'Service Del &amp; Qual Assurance'!$L$4:$L$25)
+SUMIF('Coordination &amp; Collaboration'!$A$4:$A$25,$B35,'Coordination &amp; Collaboration'!$L$4:$L$25)
+SUMIF('Advocacy Ntwking Alliance Bldg'!$A$4:$A$25,$B35,'Advocacy Ntwking Alliance Bldg'!$L$4:$L$25)+SUMIF(SBCC!$A$4:$A$31,$B35,SBCC!$L$4:$L$31)</f>
        <v>5</v>
      </c>
    </row>
    <row r="36" spans="1:8" ht="18" customHeight="1">
      <c r="A36" s="366"/>
      <c r="B36" s="102" t="s">
        <v>466</v>
      </c>
      <c r="C36" s="110">
        <f>SUMIF('Governance &amp; Leadership'!$A$4:$A$16,$B36,'Governance &amp; Leadership'!$L$4:$L$16)
+ SUMIF('Finance Ops &amp; Admn'!$A$4:$A$25,$B36,'Finance Ops &amp; Admn'!$L$4:$L$25)
+SUMIF('Human Resource Management'!$A$4:$A$25,$B36,'Human Resource Management'!$L$4:$L$25)
+SUMIF('Resource Mobilization'!$A$4:$A$25,$B36,'Resource Mobilization'!$L$4:$L$25)
+SUMIF('M&amp;E &amp; Knowledge Management'!$A$4:$A$25,$B36,'M&amp;E &amp; Knowledge Management'!$L$4:$L$25)
+SUMIF('Program Management'!$A$4:$A$25,$B36,'Program Management'!$L$4:$L$25)
+SUMIF(Communications!$A$4:$A$25,$B36,Communications!$L$4:$L$25)
+SUMIF('Grants &amp; Sub-Grants'!$A$4:$A$25,$B36,'Grants &amp; Sub-Grants'!$L$4:$L$25)
+SUMIF('Service Del &amp; Qual Assurance'!$A$4:$A$25,$B36,'Service Del &amp; Qual Assurance'!$L$4:$L$25)
+SUMIF('Coordination &amp; Collaboration'!$A$4:$A$25,$B36,'Coordination &amp; Collaboration'!$L$4:$L$25)
+SUMIF('Advocacy Ntwking Alliance Bldg'!$A$4:$A$25,$B36,'Advocacy Ntwking Alliance Bldg'!$L$4:$L$25)+SUMIF(SBCC!$A$4:$A$31,$B36,SBCC!$L$4:$L$31)</f>
        <v>5</v>
      </c>
    </row>
    <row r="37" spans="1:8" ht="18" customHeight="1">
      <c r="A37" s="366"/>
      <c r="B37" s="102" t="s">
        <v>44</v>
      </c>
      <c r="C37" s="110">
        <f>SUMIF('Governance &amp; Leadership'!$A$4:$A$16,$B37,'Governance &amp; Leadership'!$L$4:$L$16)
+ SUMIF('Finance Ops &amp; Admn'!$A$4:$A$25,$B37,'Finance Ops &amp; Admn'!$L$4:$L$25)
+SUMIF('Human Resource Management'!$A$4:$A$25,$B37,'Human Resource Management'!$L$4:$L$25)
+SUMIF('Resource Mobilization'!$A$4:$A$25,$B37,'Resource Mobilization'!$L$4:$L$25)
+SUMIF('M&amp;E &amp; Knowledge Management'!$A$4:$A$25,$B37,'M&amp;E &amp; Knowledge Management'!$L$4:$L$25)
+SUMIF('Program Management'!$A$4:$A$25,$B37,'Program Management'!$L$4:$L$25)
+SUMIF(Communications!$A$4:$A$25,$B37,Communications!$L$4:$L$25)
+SUMIF('Grants &amp; Sub-Grants'!$A$4:$A$25,$B37,'Grants &amp; Sub-Grants'!$L$4:$L$25)
+SUMIF('Service Del &amp; Qual Assurance'!$A$4:$A$25,$B37,'Service Del &amp; Qual Assurance'!$L$4:$L$25)
+SUMIF('Coordination &amp; Collaboration'!$A$4:$A$25,$B37,'Coordination &amp; Collaboration'!$L$4:$L$25)
+SUMIF('Advocacy Ntwking Alliance Bldg'!$A$4:$A$25,$B37,'Advocacy Ntwking Alliance Bldg'!$L$4:$L$25)+SUMIF(SBCC!$A$4:$A$31,$B37,SBCC!$L$4:$L$31)</f>
        <v>1</v>
      </c>
    </row>
    <row r="38" spans="1:8" ht="18" customHeight="1">
      <c r="A38" s="366"/>
      <c r="B38" s="279" t="s">
        <v>419</v>
      </c>
      <c r="C38" s="280">
        <f>SUMIF('Governance &amp; Leadership'!$A$4:$A$16,$B38,'Governance &amp; Leadership'!$L$4:$L$16)
+ SUMIF('Finance Ops &amp; Admn'!$A$4:$A$25,$B38,'Finance Ops &amp; Admn'!$L$4:$L$25)
+SUMIF('Human Resource Management'!$A$4:$A$25,$B38,'Human Resource Management'!$L$4:$L$25)
+SUMIF('Resource Mobilization'!$A$4:$A$25,$B38,'Resource Mobilization'!$L$4:$L$25)
+SUMIF('M&amp;E &amp; Knowledge Management'!$A$4:$A$25,$B38,'M&amp;E &amp; Knowledge Management'!$L$4:$L$25)
+SUMIF('Program Management'!$A$4:$A$25,$B38,'Program Management'!$L$4:$L$25)
+SUMIF(Communications!$A$4:$A$25,$B38,Communications!$L$4:$L$25)
+SUMIF('Grants &amp; Sub-Grants'!$A$4:$A$25,$B38,'Grants &amp; Sub-Grants'!$L$4:$L$25)
+SUMIF('Service Del &amp; Qual Assurance'!$A$4:$A$25,$B38,'Service Del &amp; Qual Assurance'!$L$4:$L$25)
+SUMIF('Coordination &amp; Collaboration'!$A$4:$A$25,$B38,'Coordination &amp; Collaboration'!$L$4:$L$25)
+SUMIF('Advocacy Ntwking Alliance Bldg'!$A$4:$A$25,$B38,'Advocacy Ntwking Alliance Bldg'!$L$4:$L$25)+SUMIF(SBCC!$A$4:$A$31,$B38,SBCC!$L$4:$L$31)</f>
        <v>2</v>
      </c>
    </row>
    <row r="39" spans="1:8" s="118" customFormat="1" ht="20.100000000000001" customHeight="1">
      <c r="A39" s="375" t="s">
        <v>420</v>
      </c>
      <c r="B39" s="283" t="s">
        <v>467</v>
      </c>
      <c r="C39" s="284">
        <f>H2</f>
        <v>2</v>
      </c>
      <c r="F39" s="24"/>
      <c r="G39" s="24"/>
      <c r="H39" s="24"/>
    </row>
    <row r="40" spans="1:8" s="118" customFormat="1" ht="20.100000000000001" customHeight="1">
      <c r="A40" s="375"/>
      <c r="B40" s="283" t="s">
        <v>468</v>
      </c>
      <c r="C40" s="284">
        <f t="shared" ref="C40:C62" si="0">H3</f>
        <v>2</v>
      </c>
      <c r="F40" s="24"/>
      <c r="G40" s="24"/>
      <c r="H40" s="24"/>
    </row>
    <row r="41" spans="1:8" s="118" customFormat="1" ht="20.100000000000001" customHeight="1">
      <c r="A41" s="375"/>
      <c r="B41" s="283" t="s">
        <v>471</v>
      </c>
      <c r="C41" s="284">
        <f t="shared" si="0"/>
        <v>3</v>
      </c>
      <c r="F41" s="24"/>
      <c r="G41" s="24"/>
      <c r="H41" s="24"/>
    </row>
    <row r="42" spans="1:8" s="118" customFormat="1" ht="20.100000000000001" customHeight="1">
      <c r="A42" s="375"/>
      <c r="B42" s="283" t="s">
        <v>45</v>
      </c>
      <c r="C42" s="284">
        <f t="shared" si="0"/>
        <v>4</v>
      </c>
      <c r="F42" s="24"/>
      <c r="G42" s="24"/>
      <c r="H42" s="24"/>
    </row>
    <row r="43" spans="1:8" s="118" customFormat="1" ht="20.100000000000001" customHeight="1">
      <c r="A43" s="375" t="s">
        <v>422</v>
      </c>
      <c r="B43" s="283" t="s">
        <v>14</v>
      </c>
      <c r="C43" s="284">
        <f t="shared" si="0"/>
        <v>0</v>
      </c>
      <c r="F43" s="24"/>
    </row>
    <row r="44" spans="1:8" s="118" customFormat="1" ht="20.100000000000001" customHeight="1">
      <c r="A44" s="375"/>
      <c r="B44" s="283" t="s">
        <v>302</v>
      </c>
      <c r="C44" s="284">
        <f t="shared" si="0"/>
        <v>0</v>
      </c>
      <c r="F44" s="24"/>
    </row>
    <row r="45" spans="1:8" s="118" customFormat="1" ht="20.100000000000001" customHeight="1">
      <c r="A45" s="375"/>
      <c r="B45" s="283" t="s">
        <v>423</v>
      </c>
      <c r="C45" s="284">
        <f t="shared" si="0"/>
        <v>0</v>
      </c>
      <c r="F45" s="24"/>
    </row>
    <row r="46" spans="1:8" s="118" customFormat="1" ht="20.100000000000001" customHeight="1">
      <c r="A46" s="375" t="s">
        <v>481</v>
      </c>
      <c r="B46" s="283" t="s">
        <v>476</v>
      </c>
      <c r="C46" s="284">
        <f t="shared" si="0"/>
        <v>0</v>
      </c>
    </row>
    <row r="47" spans="1:8" s="118" customFormat="1" ht="20.100000000000001" customHeight="1">
      <c r="A47" s="375"/>
      <c r="B47" s="283" t="s">
        <v>473</v>
      </c>
      <c r="C47" s="284">
        <f t="shared" si="0"/>
        <v>0</v>
      </c>
    </row>
    <row r="48" spans="1:8" s="118" customFormat="1" ht="20.100000000000001" customHeight="1">
      <c r="A48" s="375"/>
      <c r="B48" s="283" t="s">
        <v>474</v>
      </c>
      <c r="C48" s="284">
        <f t="shared" si="0"/>
        <v>0</v>
      </c>
    </row>
    <row r="49" spans="1:8" s="118" customFormat="1" ht="20.100000000000001" customHeight="1">
      <c r="A49" s="375"/>
      <c r="B49" s="283" t="s">
        <v>475</v>
      </c>
      <c r="C49" s="284">
        <f t="shared" si="0"/>
        <v>0</v>
      </c>
    </row>
    <row r="50" spans="1:8" s="118" customFormat="1" ht="20.100000000000001" customHeight="1">
      <c r="A50" s="375" t="s">
        <v>441</v>
      </c>
      <c r="B50" s="283" t="s">
        <v>338</v>
      </c>
      <c r="C50" s="284">
        <f t="shared" si="0"/>
        <v>0</v>
      </c>
    </row>
    <row r="51" spans="1:8" s="118" customFormat="1" ht="20.100000000000001" customHeight="1">
      <c r="A51" s="375"/>
      <c r="B51" s="283" t="s">
        <v>13</v>
      </c>
      <c r="C51" s="284">
        <f t="shared" si="0"/>
        <v>0</v>
      </c>
    </row>
    <row r="52" spans="1:8" s="118" customFormat="1" ht="20.100000000000001" customHeight="1">
      <c r="A52" s="375"/>
      <c r="B52" s="283" t="s">
        <v>339</v>
      </c>
      <c r="C52" s="284">
        <f t="shared" si="0"/>
        <v>0</v>
      </c>
    </row>
    <row r="53" spans="1:8" s="118" customFormat="1" ht="20.100000000000001" customHeight="1">
      <c r="A53" s="375" t="s">
        <v>735</v>
      </c>
      <c r="B53" s="283" t="s">
        <v>759</v>
      </c>
      <c r="C53" s="284">
        <f t="shared" si="0"/>
        <v>5</v>
      </c>
    </row>
    <row r="54" spans="1:8" s="118" customFormat="1" ht="20.100000000000001" customHeight="1">
      <c r="A54" s="375"/>
      <c r="B54" s="283" t="s">
        <v>731</v>
      </c>
      <c r="C54" s="284">
        <f t="shared" si="0"/>
        <v>4</v>
      </c>
    </row>
    <row r="55" spans="1:8" ht="17.25" customHeight="1">
      <c r="A55" s="375"/>
      <c r="B55" s="283" t="s">
        <v>815</v>
      </c>
      <c r="C55" s="284">
        <f t="shared" si="0"/>
        <v>5</v>
      </c>
      <c r="F55" s="118"/>
      <c r="G55" s="118"/>
      <c r="H55" s="118"/>
    </row>
    <row r="56" spans="1:8" ht="17.25" customHeight="1">
      <c r="A56" s="375"/>
      <c r="B56" s="283" t="s">
        <v>804</v>
      </c>
      <c r="C56" s="284">
        <f t="shared" si="0"/>
        <v>5</v>
      </c>
      <c r="F56" s="118"/>
      <c r="G56" s="118"/>
      <c r="H56" s="118"/>
    </row>
    <row r="57" spans="1:8" ht="17.25" customHeight="1">
      <c r="A57" s="375"/>
      <c r="B57" s="283" t="s">
        <v>791</v>
      </c>
      <c r="C57" s="284">
        <f t="shared" si="0"/>
        <v>5</v>
      </c>
      <c r="F57" s="118"/>
      <c r="G57" s="118"/>
      <c r="H57" s="118"/>
    </row>
    <row r="58" spans="1:8" ht="17.25" customHeight="1">
      <c r="A58" s="375"/>
      <c r="B58" s="283" t="s">
        <v>733</v>
      </c>
      <c r="C58" s="284">
        <f t="shared" si="0"/>
        <v>5</v>
      </c>
      <c r="F58" s="118"/>
      <c r="G58" s="118"/>
      <c r="H58" s="118"/>
    </row>
    <row r="59" spans="1:8" ht="17.25" customHeight="1">
      <c r="A59" s="375"/>
      <c r="B59" s="283" t="s">
        <v>771</v>
      </c>
      <c r="C59" s="284">
        <f t="shared" si="0"/>
        <v>5</v>
      </c>
      <c r="F59" s="118"/>
    </row>
    <row r="60" spans="1:8" ht="17.25" customHeight="1">
      <c r="A60" s="375"/>
      <c r="B60" s="283" t="s">
        <v>784</v>
      </c>
      <c r="C60" s="284">
        <f t="shared" si="0"/>
        <v>4</v>
      </c>
      <c r="F60" s="118"/>
    </row>
    <row r="61" spans="1:8" ht="17.25" customHeight="1">
      <c r="A61" s="375" t="s">
        <v>442</v>
      </c>
      <c r="B61" s="283" t="s">
        <v>477</v>
      </c>
      <c r="C61" s="284">
        <f t="shared" si="0"/>
        <v>0</v>
      </c>
      <c r="F61" s="118"/>
    </row>
    <row r="62" spans="1:8" ht="17.25" customHeight="1">
      <c r="A62" s="375"/>
      <c r="B62" s="283" t="s">
        <v>478</v>
      </c>
      <c r="C62" s="284">
        <f t="shared" si="0"/>
        <v>0</v>
      </c>
    </row>
    <row r="63" spans="1:8" ht="17.25" customHeight="1">
      <c r="A63" s="282"/>
      <c r="B63" s="277"/>
      <c r="C63" s="278"/>
    </row>
    <row r="64" spans="1:8" ht="17.25" customHeight="1">
      <c r="A64" s="282"/>
      <c r="B64" s="277"/>
      <c r="C64" s="278"/>
    </row>
    <row r="65" spans="1:3" ht="17.25" customHeight="1">
      <c r="A65" s="282"/>
      <c r="B65" s="277"/>
      <c r="C65" s="278"/>
    </row>
    <row r="66" spans="1:3">
      <c r="A66" s="26"/>
      <c r="B66" s="281"/>
      <c r="C66" s="26"/>
    </row>
    <row r="67" spans="1:3">
      <c r="A67" s="26"/>
      <c r="B67" s="281"/>
      <c r="C67" s="26"/>
    </row>
    <row r="68" spans="1:3">
      <c r="A68" s="26"/>
      <c r="B68" s="281"/>
      <c r="C68" s="26"/>
    </row>
  </sheetData>
  <mergeCells count="18">
    <mergeCell ref="A61:A62"/>
    <mergeCell ref="A39:A42"/>
    <mergeCell ref="A43:A45"/>
    <mergeCell ref="A46:A49"/>
    <mergeCell ref="A50:A52"/>
    <mergeCell ref="A53:A60"/>
    <mergeCell ref="F24:F25"/>
    <mergeCell ref="A35:A38"/>
    <mergeCell ref="A2:A5"/>
    <mergeCell ref="A6:A18"/>
    <mergeCell ref="A19:A25"/>
    <mergeCell ref="A26:A28"/>
    <mergeCell ref="A29:A34"/>
    <mergeCell ref="F2:F5"/>
    <mergeCell ref="F6:F8"/>
    <mergeCell ref="F9:F12"/>
    <mergeCell ref="F13:F15"/>
    <mergeCell ref="F16:F23"/>
  </mergeCells>
  <pageMargins left="0.25" right="0.15" top="0.35" bottom="0.45" header="0.3" footer="0.3"/>
  <pageSetup paperSize="9" scale="71" orientation="landscape" r:id="rId1"/>
  <drawing r:id="rId2"/>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N85"/>
  <sheetViews>
    <sheetView showGridLines="0" workbookViewId="0">
      <selection activeCell="B78" sqref="B78"/>
    </sheetView>
  </sheetViews>
  <sheetFormatPr defaultColWidth="8.85546875" defaultRowHeight="15"/>
  <cols>
    <col min="6" max="8" width="17.85546875" customWidth="1"/>
    <col min="11" max="11" width="19.140625" customWidth="1"/>
    <col min="12" max="12" width="24.28515625" customWidth="1"/>
    <col min="13" max="13" width="23.140625" customWidth="1"/>
    <col min="14" max="14" width="25.140625" customWidth="1"/>
  </cols>
  <sheetData>
    <row r="1" spans="1:14" ht="30.75" thickBot="1">
      <c r="F1" s="119" t="s">
        <v>459</v>
      </c>
      <c r="G1" s="121" t="s">
        <v>460</v>
      </c>
      <c r="H1" s="120" t="s">
        <v>461</v>
      </c>
    </row>
    <row r="2" spans="1:14" ht="15.75" thickBot="1">
      <c r="A2" s="94" t="s">
        <v>443</v>
      </c>
      <c r="E2" s="153"/>
      <c r="F2" s="152"/>
      <c r="G2" s="152"/>
      <c r="H2" s="152"/>
      <c r="K2" s="172" t="s">
        <v>736</v>
      </c>
      <c r="L2" s="172" t="s">
        <v>459</v>
      </c>
      <c r="M2" s="172" t="s">
        <v>460</v>
      </c>
      <c r="N2" s="172" t="s">
        <v>461</v>
      </c>
    </row>
    <row r="3" spans="1:14" ht="15.75" thickBot="1">
      <c r="A3" s="130" t="s">
        <v>444</v>
      </c>
      <c r="B3" s="131"/>
      <c r="C3" s="131"/>
      <c r="D3" s="132"/>
      <c r="E3" s="132"/>
      <c r="F3" s="132"/>
      <c r="G3" s="132"/>
      <c r="H3" s="133"/>
      <c r="K3" s="173"/>
      <c r="L3" s="173"/>
      <c r="M3" s="173"/>
      <c r="N3" s="173"/>
    </row>
    <row r="4" spans="1:14">
      <c r="A4" s="137" t="s">
        <v>353</v>
      </c>
      <c r="B4" s="138"/>
      <c r="C4" s="138"/>
      <c r="D4" s="138"/>
      <c r="E4" s="138"/>
      <c r="F4" s="142" t="s">
        <v>737</v>
      </c>
      <c r="G4" s="145"/>
      <c r="H4" s="140"/>
      <c r="K4" s="173">
        <f>SUMIF('Governance &amp; Leadership'!$A$4:$A$16,$A4,'Governance &amp; Leadership'!$L$4:$L$16)
+ SUMIF('Finance Ops &amp; Admn'!$A$4:$A$25,$A4,'Finance Ops &amp; Admn'!$L$4:$L$25)
+SUMIF('Human Resource Management'!$A$4:$A$25,$A4,'Human Resource Management'!$L$4:$L$25)
+SUMIF('Resource Mobilization'!$A$4:$A$25,$A4,'Resource Mobilization'!$L$4:$L$25)
+SUMIF('M&amp;E &amp; Knowledge Management'!$A$4:$A$25,$A4,'M&amp;E &amp; Knowledge Management'!$L$4:$L$25)
+SUMIF('Program Management'!$A$4:$A$25,$A4,'Program Management'!$L$4:$L$25)
+SUMIF(Communications!$A$4:$A$25,$A4,Communications!$L$4:$L$25)
+SUMIF('Grants &amp; Sub-Grants'!$A$4:$A$25,$A4,'Grants &amp; Sub-Grants'!$L$4:$L$25)
+SUMIF('Service Del &amp; Qual Assurance'!$A$4:$A$25,$A4,'Service Del &amp; Qual Assurance'!$L$4:$L$25)
+SUMIF('Coordination &amp; Collaboration'!$A$4:$A$25,$A4,'Coordination &amp; Collaboration'!$L$4:$L$25)
+SUMIF('Advocacy Ntwking Alliance Bldg'!$A$4:$A$25,$A4,'Advocacy Ntwking Alliance Bldg'!$L$4:$L$25)+SUMIF(SBCC!$A$4:$A$31,$A4,SBCC!$L$4:$L$31)</f>
        <v>2</v>
      </c>
      <c r="L4" s="173">
        <f>IF(F4="X",$K4,"")</f>
        <v>2</v>
      </c>
      <c r="M4" s="173" t="str">
        <f t="shared" ref="M4:M7" si="0">IF(G4="X",$K4,"")</f>
        <v/>
      </c>
      <c r="N4" s="173" t="str">
        <f t="shared" ref="N4:N7" si="1">IF(H4="X",$K4,"")</f>
        <v/>
      </c>
    </row>
    <row r="5" spans="1:14">
      <c r="A5" s="122" t="s">
        <v>354</v>
      </c>
      <c r="B5" s="123"/>
      <c r="C5" s="123"/>
      <c r="D5" s="123"/>
      <c r="E5" s="123"/>
      <c r="F5" s="143" t="s">
        <v>479</v>
      </c>
      <c r="G5" s="146"/>
      <c r="H5" s="141"/>
      <c r="K5" s="173">
        <f>SUMIF('Governance &amp; Leadership'!$A$4:$A$16,$A5,'Governance &amp; Leadership'!$L$4:$L$16)
+ SUMIF('Finance Ops &amp; Admn'!$A$4:$A$25,$A5,'Finance Ops &amp; Admn'!$L$4:$L$25)
+SUMIF('Human Resource Management'!$A$4:$A$25,$A5,'Human Resource Management'!$L$4:$L$25)
+SUMIF('Resource Mobilization'!$A$4:$A$25,$A5,'Resource Mobilization'!$L$4:$L$25)
+SUMIF('M&amp;E &amp; Knowledge Management'!$A$4:$A$25,$A5,'M&amp;E &amp; Knowledge Management'!$L$4:$L$25)
+SUMIF('Program Management'!$A$4:$A$25,$A5,'Program Management'!$L$4:$L$25)
+SUMIF(Communications!$A$4:$A$25,$A5,Communications!$L$4:$L$25)
+SUMIF('Grants &amp; Sub-Grants'!$A$4:$A$25,$A5,'Grants &amp; Sub-Grants'!$L$4:$L$25)
+SUMIF('Service Del &amp; Qual Assurance'!$A$4:$A$25,$A5,'Service Del &amp; Qual Assurance'!$L$4:$L$25)
+SUMIF('Coordination &amp; Collaboration'!$A$4:$A$25,$A5,'Coordination &amp; Collaboration'!$L$4:$L$25)
+SUMIF('Advocacy Ntwking Alliance Bldg'!$A$4:$A$25,$A5,'Advocacy Ntwking Alliance Bldg'!$L$4:$L$25)+SUMIF(SBCC!$A$4:$A$31,$A5,SBCC!$L$4:$L$31)</f>
        <v>2</v>
      </c>
      <c r="L5" s="173">
        <f t="shared" ref="L5:L7" si="2">IF(F5="X",$K5,"")</f>
        <v>2</v>
      </c>
      <c r="M5" s="173" t="str">
        <f t="shared" si="0"/>
        <v/>
      </c>
      <c r="N5" s="173" t="str">
        <f t="shared" si="1"/>
        <v/>
      </c>
    </row>
    <row r="6" spans="1:14">
      <c r="A6" s="122" t="s">
        <v>27</v>
      </c>
      <c r="B6" s="123"/>
      <c r="C6" s="123"/>
      <c r="D6" s="123"/>
      <c r="E6" s="123"/>
      <c r="F6" s="143" t="s">
        <v>479</v>
      </c>
      <c r="G6" s="146"/>
      <c r="H6" s="141"/>
      <c r="K6" s="173">
        <f>SUMIF('Governance &amp; Leadership'!$A$4:$A$16,$A6,'Governance &amp; Leadership'!$L$4:$L$16)
+ SUMIF('Finance Ops &amp; Admn'!$A$4:$A$25,$A6,'Finance Ops &amp; Admn'!$L$4:$L$25)
+SUMIF('Human Resource Management'!$A$4:$A$25,$A6,'Human Resource Management'!$L$4:$L$25)
+SUMIF('Resource Mobilization'!$A$4:$A$25,$A6,'Resource Mobilization'!$L$4:$L$25)
+SUMIF('M&amp;E &amp; Knowledge Management'!$A$4:$A$25,$A6,'M&amp;E &amp; Knowledge Management'!$L$4:$L$25)
+SUMIF('Program Management'!$A$4:$A$25,$A6,'Program Management'!$L$4:$L$25)
+SUMIF(Communications!$A$4:$A$25,$A6,Communications!$L$4:$L$25)
+SUMIF('Grants &amp; Sub-Grants'!$A$4:$A$25,$A6,'Grants &amp; Sub-Grants'!$L$4:$L$25)
+SUMIF('Service Del &amp; Qual Assurance'!$A$4:$A$25,$A6,'Service Del &amp; Qual Assurance'!$L$4:$L$25)
+SUMIF('Coordination &amp; Collaboration'!$A$4:$A$25,$A6,'Coordination &amp; Collaboration'!$L$4:$L$25)
+SUMIF('Advocacy Ntwking Alliance Bldg'!$A$4:$A$25,$A6,'Advocacy Ntwking Alliance Bldg'!$L$4:$L$25)+SUMIF(SBCC!$A$4:$A$31,$A6,SBCC!$L$4:$L$31)</f>
        <v>2</v>
      </c>
      <c r="L6" s="173">
        <f t="shared" si="2"/>
        <v>2</v>
      </c>
      <c r="M6" s="173" t="str">
        <f t="shared" si="0"/>
        <v/>
      </c>
      <c r="N6" s="173" t="str">
        <f t="shared" si="1"/>
        <v/>
      </c>
    </row>
    <row r="7" spans="1:14">
      <c r="A7" s="122" t="s">
        <v>445</v>
      </c>
      <c r="B7" s="123"/>
      <c r="C7" s="123"/>
      <c r="D7" s="123"/>
      <c r="E7" s="123"/>
      <c r="F7" s="143" t="s">
        <v>479</v>
      </c>
      <c r="G7" s="146"/>
      <c r="H7" s="141"/>
      <c r="K7" s="173">
        <f>SUMIF('Governance &amp; Leadership'!$A$4:$A$16,$A7,'Governance &amp; Leadership'!$L$4:$L$16)
+ SUMIF('Finance Ops &amp; Admn'!$A$4:$A$25,$A7,'Finance Ops &amp; Admn'!$L$4:$L$25)
+SUMIF('Human Resource Management'!$A$4:$A$25,$A7,'Human Resource Management'!$L$4:$L$25)
+SUMIF('Resource Mobilization'!$A$4:$A$25,$A7,'Resource Mobilization'!$L$4:$L$25)
+SUMIF('M&amp;E &amp; Knowledge Management'!$A$4:$A$25,$A7,'M&amp;E &amp; Knowledge Management'!$L$4:$L$25)
+SUMIF('Program Management'!$A$4:$A$25,$A7,'Program Management'!$L$4:$L$25)
+SUMIF(Communications!$A$4:$A$25,$A7,Communications!$L$4:$L$25)
+SUMIF('Grants &amp; Sub-Grants'!$A$4:$A$25,$A7,'Grants &amp; Sub-Grants'!$L$4:$L$25)
+SUMIF('Service Del &amp; Qual Assurance'!$A$4:$A$25,$A7,'Service Del &amp; Qual Assurance'!$L$4:$L$25)
+SUMIF('Coordination &amp; Collaboration'!$A$4:$A$25,$A7,'Coordination &amp; Collaboration'!$L$4:$L$25)
+SUMIF('Advocacy Ntwking Alliance Bldg'!$A$4:$A$25,$A7,'Advocacy Ntwking Alliance Bldg'!$L$4:$L$25)+SUMIF(SBCC!$A$4:$A$31,$A7,SBCC!$L$4:$L$31)</f>
        <v>1</v>
      </c>
      <c r="L7" s="173">
        <f t="shared" si="2"/>
        <v>1</v>
      </c>
      <c r="M7" s="173" t="str">
        <f t="shared" si="0"/>
        <v/>
      </c>
      <c r="N7" s="173" t="str">
        <f t="shared" si="1"/>
        <v/>
      </c>
    </row>
    <row r="8" spans="1:14" ht="15.75" thickBot="1">
      <c r="A8" s="122"/>
      <c r="B8" s="123"/>
      <c r="C8" s="123"/>
      <c r="D8" s="123"/>
      <c r="E8" s="123"/>
      <c r="F8" s="144"/>
      <c r="G8" s="147"/>
      <c r="H8" s="141"/>
      <c r="K8" s="173"/>
      <c r="L8" s="173"/>
      <c r="M8" s="173"/>
      <c r="N8" s="173"/>
    </row>
    <row r="9" spans="1:14" ht="15.75" thickBot="1">
      <c r="A9" s="130" t="s">
        <v>447</v>
      </c>
      <c r="B9" s="131"/>
      <c r="C9" s="131"/>
      <c r="D9" s="131"/>
      <c r="E9" s="132"/>
      <c r="F9" s="134"/>
      <c r="G9" s="134"/>
      <c r="H9" s="135"/>
      <c r="K9" s="173"/>
      <c r="L9" s="173"/>
      <c r="M9" s="173"/>
      <c r="N9" s="173"/>
    </row>
    <row r="10" spans="1:14">
      <c r="A10" s="122" t="s">
        <v>355</v>
      </c>
      <c r="B10" s="125"/>
      <c r="C10" s="125"/>
      <c r="D10" s="125"/>
      <c r="E10" s="123"/>
      <c r="F10" s="145"/>
      <c r="G10" s="140" t="s">
        <v>479</v>
      </c>
      <c r="H10" s="141"/>
      <c r="K10" s="173">
        <f>SUMIF('Governance &amp; Leadership'!$A$4:$A$16,$A10,'Governance &amp; Leadership'!$L$4:$L$16)
+ SUMIF('Finance Ops &amp; Admn'!$A$4:$A$25,$A10,'Finance Ops &amp; Admn'!$L$4:$L$25)
+SUMIF('Human Resource Management'!$A$4:$A$25,$A10,'Human Resource Management'!$L$4:$L$25)
+SUMIF('Resource Mobilization'!$A$4:$A$25,$A10,'Resource Mobilization'!$L$4:$L$25)
+SUMIF('M&amp;E &amp; Knowledge Management'!$A$4:$A$25,$A10,'M&amp;E &amp; Knowledge Management'!$L$4:$L$25)
+SUMIF('Program Management'!$A$4:$A$25,$A10,'Program Management'!$L$4:$L$25)
+SUMIF(Communications!$A$4:$A$25,$A10,Communications!$L$4:$L$25)
+SUMIF('Grants &amp; Sub-Grants'!$A$4:$A$25,$A10,'Grants &amp; Sub-Grants'!$L$4:$L$25)
+SUMIF('Service Del &amp; Qual Assurance'!$A$4:$A$25,$A10,'Service Del &amp; Qual Assurance'!$L$4:$L$25)
+SUMIF('Coordination &amp; Collaboration'!$A$4:$A$25,$A10,'Coordination &amp; Collaboration'!$L$4:$L$25)
+SUMIF('Advocacy Ntwking Alliance Bldg'!$A$4:$A$25,$A10,'Advocacy Ntwking Alliance Bldg'!$L$4:$L$25)+SUMIF(SBCC!$A$4:$A$31,$A10,SBCC!$L$4:$L$31)</f>
        <v>4</v>
      </c>
      <c r="L10" s="173" t="str">
        <f t="shared" ref="L10:L22" si="3">IF(F10="X",$K10,"")</f>
        <v/>
      </c>
      <c r="M10" s="173">
        <f t="shared" ref="M10:M22" si="4">IF(G10="X",$K10,"")</f>
        <v>4</v>
      </c>
      <c r="N10" s="173" t="str">
        <f t="shared" ref="N10:N22" si="5">IF(H10="X",$K10,"")</f>
        <v/>
      </c>
    </row>
    <row r="11" spans="1:14">
      <c r="A11" s="122" t="s">
        <v>446</v>
      </c>
      <c r="B11" s="123"/>
      <c r="C11" s="123"/>
      <c r="D11" s="123"/>
      <c r="E11" s="123"/>
      <c r="F11" s="146"/>
      <c r="G11" s="141" t="s">
        <v>479</v>
      </c>
      <c r="H11" s="141"/>
      <c r="K11" s="173">
        <f>SUMIF('Governance &amp; Leadership'!$A$4:$A$16,$A11,'Governance &amp; Leadership'!$L$4:$L$16)
+ SUMIF('Finance Ops &amp; Admn'!$A$4:$A$25,$A11,'Finance Ops &amp; Admn'!$L$4:$L$25)
+SUMIF('Human Resource Management'!$A$4:$A$25,$A11,'Human Resource Management'!$L$4:$L$25)
+SUMIF('Resource Mobilization'!$A$4:$A$25,$A11,'Resource Mobilization'!$L$4:$L$25)
+SUMIF('M&amp;E &amp; Knowledge Management'!$A$4:$A$25,$A11,'M&amp;E &amp; Knowledge Management'!$L$4:$L$25)
+SUMIF('Program Management'!$A$4:$A$25,$A11,'Program Management'!$L$4:$L$25)
+SUMIF(Communications!$A$4:$A$25,$A11,Communications!$L$4:$L$25)
+SUMIF('Grants &amp; Sub-Grants'!$A$4:$A$25,$A11,'Grants &amp; Sub-Grants'!$L$4:$L$25)
+SUMIF('Service Del &amp; Qual Assurance'!$A$4:$A$25,$A11,'Service Del &amp; Qual Assurance'!$L$4:$L$25)
+SUMIF('Coordination &amp; Collaboration'!$A$4:$A$25,$A11,'Coordination &amp; Collaboration'!$L$4:$L$25)
+SUMIF('Advocacy Ntwking Alliance Bldg'!$A$4:$A$25,$A11,'Advocacy Ntwking Alliance Bldg'!$L$4:$L$25)+SUMIF(SBCC!$A$4:$A$31,$A11,SBCC!$L$4:$L$31)</f>
        <v>5</v>
      </c>
      <c r="L11" s="173" t="str">
        <f t="shared" si="3"/>
        <v/>
      </c>
      <c r="M11" s="173">
        <f t="shared" si="4"/>
        <v>5</v>
      </c>
      <c r="N11" s="173" t="str">
        <f t="shared" si="5"/>
        <v/>
      </c>
    </row>
    <row r="12" spans="1:14">
      <c r="A12" s="122" t="s">
        <v>356</v>
      </c>
      <c r="B12" s="123"/>
      <c r="C12" s="123"/>
      <c r="D12" s="123"/>
      <c r="E12" s="123"/>
      <c r="F12" s="146"/>
      <c r="G12" s="141" t="s">
        <v>479</v>
      </c>
      <c r="H12" s="141"/>
      <c r="K12" s="173">
        <f>SUMIF('Governance &amp; Leadership'!$A$4:$A$16,$A12,'Governance &amp; Leadership'!$L$4:$L$16)
+ SUMIF('Finance Ops &amp; Admn'!$A$4:$A$25,$A12,'Finance Ops &amp; Admn'!$L$4:$L$25)
+SUMIF('Human Resource Management'!$A$4:$A$25,$A12,'Human Resource Management'!$L$4:$L$25)
+SUMIF('Resource Mobilization'!$A$4:$A$25,$A12,'Resource Mobilization'!$L$4:$L$25)
+SUMIF('M&amp;E &amp; Knowledge Management'!$A$4:$A$25,$A12,'M&amp;E &amp; Knowledge Management'!$L$4:$L$25)
+SUMIF('Program Management'!$A$4:$A$25,$A12,'Program Management'!$L$4:$L$25)
+SUMIF(Communications!$A$4:$A$25,$A12,Communications!$L$4:$L$25)
+SUMIF('Grants &amp; Sub-Grants'!$A$4:$A$25,$A12,'Grants &amp; Sub-Grants'!$L$4:$L$25)
+SUMIF('Service Del &amp; Qual Assurance'!$A$4:$A$25,$A12,'Service Del &amp; Qual Assurance'!$L$4:$L$25)
+SUMIF('Coordination &amp; Collaboration'!$A$4:$A$25,$A12,'Coordination &amp; Collaboration'!$L$4:$L$25)
+SUMIF('Advocacy Ntwking Alliance Bldg'!$A$4:$A$25,$A12,'Advocacy Ntwking Alliance Bldg'!$L$4:$L$25)+SUMIF(SBCC!$A$4:$A$31,$A12,SBCC!$L$4:$L$31)</f>
        <v>5</v>
      </c>
      <c r="L12" s="173" t="str">
        <f t="shared" si="3"/>
        <v/>
      </c>
      <c r="M12" s="173">
        <f t="shared" si="4"/>
        <v>5</v>
      </c>
      <c r="N12" s="173" t="str">
        <f t="shared" si="5"/>
        <v/>
      </c>
    </row>
    <row r="13" spans="1:14">
      <c r="A13" s="122" t="s">
        <v>448</v>
      </c>
      <c r="B13" s="123"/>
      <c r="C13" s="123"/>
      <c r="D13" s="123"/>
      <c r="E13" s="123"/>
      <c r="F13" s="146"/>
      <c r="G13" s="141" t="s">
        <v>479</v>
      </c>
      <c r="H13" s="141"/>
      <c r="K13" s="173">
        <f>SUMIF('Governance &amp; Leadership'!$A$4:$A$16,$A13,'Governance &amp; Leadership'!$L$4:$L$16)
+ SUMIF('Finance Ops &amp; Admn'!$A$4:$A$25,$A13,'Finance Ops &amp; Admn'!$L$4:$L$25)
+SUMIF('Human Resource Management'!$A$4:$A$25,$A13,'Human Resource Management'!$L$4:$L$25)
+SUMIF('Resource Mobilization'!$A$4:$A$25,$A13,'Resource Mobilization'!$L$4:$L$25)
+SUMIF('M&amp;E &amp; Knowledge Management'!$A$4:$A$25,$A13,'M&amp;E &amp; Knowledge Management'!$L$4:$L$25)
+SUMIF('Program Management'!$A$4:$A$25,$A13,'Program Management'!$L$4:$L$25)
+SUMIF(Communications!$A$4:$A$25,$A13,Communications!$L$4:$L$25)
+SUMIF('Grants &amp; Sub-Grants'!$A$4:$A$25,$A13,'Grants &amp; Sub-Grants'!$L$4:$L$25)
+SUMIF('Service Del &amp; Qual Assurance'!$A$4:$A$25,$A13,'Service Del &amp; Qual Assurance'!$L$4:$L$25)
+SUMIF('Coordination &amp; Collaboration'!$A$4:$A$25,$A13,'Coordination &amp; Collaboration'!$L$4:$L$25)
+SUMIF('Advocacy Ntwking Alliance Bldg'!$A$4:$A$25,$A13,'Advocacy Ntwking Alliance Bldg'!$L$4:$L$25)+SUMIF(SBCC!$A$4:$A$31,$A13,SBCC!$L$4:$L$31)</f>
        <v>5</v>
      </c>
      <c r="L13" s="173" t="str">
        <f t="shared" si="3"/>
        <v/>
      </c>
      <c r="M13" s="173">
        <f t="shared" si="4"/>
        <v>5</v>
      </c>
      <c r="N13" s="173" t="str">
        <f t="shared" si="5"/>
        <v/>
      </c>
    </row>
    <row r="14" spans="1:14">
      <c r="A14" s="122" t="s">
        <v>357</v>
      </c>
      <c r="B14" s="123"/>
      <c r="C14" s="123"/>
      <c r="D14" s="123"/>
      <c r="E14" s="123"/>
      <c r="F14" s="146"/>
      <c r="G14" s="141" t="s">
        <v>479</v>
      </c>
      <c r="H14" s="141"/>
      <c r="K14" s="173">
        <f>SUMIF('Governance &amp; Leadership'!$A$4:$A$16,$A14,'Governance &amp; Leadership'!$L$4:$L$16)
+ SUMIF('Finance Ops &amp; Admn'!$A$4:$A$25,$A14,'Finance Ops &amp; Admn'!$L$4:$L$25)
+SUMIF('Human Resource Management'!$A$4:$A$25,$A14,'Human Resource Management'!$L$4:$L$25)
+SUMIF('Resource Mobilization'!$A$4:$A$25,$A14,'Resource Mobilization'!$L$4:$L$25)
+SUMIF('M&amp;E &amp; Knowledge Management'!$A$4:$A$25,$A14,'M&amp;E &amp; Knowledge Management'!$L$4:$L$25)
+SUMIF('Program Management'!$A$4:$A$25,$A14,'Program Management'!$L$4:$L$25)
+SUMIF(Communications!$A$4:$A$25,$A14,Communications!$L$4:$L$25)
+SUMIF('Grants &amp; Sub-Grants'!$A$4:$A$25,$A14,'Grants &amp; Sub-Grants'!$L$4:$L$25)
+SUMIF('Service Del &amp; Qual Assurance'!$A$4:$A$25,$A14,'Service Del &amp; Qual Assurance'!$L$4:$L$25)
+SUMIF('Coordination &amp; Collaboration'!$A$4:$A$25,$A14,'Coordination &amp; Collaboration'!$L$4:$L$25)
+SUMIF('Advocacy Ntwking Alliance Bldg'!$A$4:$A$25,$A14,'Advocacy Ntwking Alliance Bldg'!$L$4:$L$25)+SUMIF(SBCC!$A$4:$A$31,$A14,SBCC!$L$4:$L$31)</f>
        <v>5</v>
      </c>
      <c r="L14" s="173" t="str">
        <f t="shared" si="3"/>
        <v/>
      </c>
      <c r="M14" s="173">
        <f t="shared" si="4"/>
        <v>5</v>
      </c>
      <c r="N14" s="173" t="str">
        <f t="shared" si="5"/>
        <v/>
      </c>
    </row>
    <row r="15" spans="1:14">
      <c r="A15" s="122" t="s">
        <v>449</v>
      </c>
      <c r="B15" s="123"/>
      <c r="C15" s="123"/>
      <c r="D15" s="123"/>
      <c r="E15" s="123"/>
      <c r="F15" s="146"/>
      <c r="G15" s="141" t="s">
        <v>479</v>
      </c>
      <c r="H15" s="141"/>
      <c r="K15" s="173">
        <f>SUMIF('Governance &amp; Leadership'!$A$4:$A$16,$A15,'Governance &amp; Leadership'!$L$4:$L$16)
+ SUMIF('Finance Ops &amp; Admn'!$A$4:$A$25,$A15,'Finance Ops &amp; Admn'!$L$4:$L$25)
+SUMIF('Human Resource Management'!$A$4:$A$25,$A15,'Human Resource Management'!$L$4:$L$25)
+SUMIF('Resource Mobilization'!$A$4:$A$25,$A15,'Resource Mobilization'!$L$4:$L$25)
+SUMIF('M&amp;E &amp; Knowledge Management'!$A$4:$A$25,$A15,'M&amp;E &amp; Knowledge Management'!$L$4:$L$25)
+SUMIF('Program Management'!$A$4:$A$25,$A15,'Program Management'!$L$4:$L$25)
+SUMIF(Communications!$A$4:$A$25,$A15,Communications!$L$4:$L$25)
+SUMIF('Grants &amp; Sub-Grants'!$A$4:$A$25,$A15,'Grants &amp; Sub-Grants'!$L$4:$L$25)
+SUMIF('Service Del &amp; Qual Assurance'!$A$4:$A$25,$A15,'Service Del &amp; Qual Assurance'!$L$4:$L$25)
+SUMIF('Coordination &amp; Collaboration'!$A$4:$A$25,$A15,'Coordination &amp; Collaboration'!$L$4:$L$25)
+SUMIF('Advocacy Ntwking Alliance Bldg'!$A$4:$A$25,$A15,'Advocacy Ntwking Alliance Bldg'!$L$4:$L$25)+SUMIF(SBCC!$A$4:$A$31,$A15,SBCC!$L$4:$L$31)</f>
        <v>5</v>
      </c>
      <c r="L15" s="173" t="str">
        <f t="shared" si="3"/>
        <v/>
      </c>
      <c r="M15" s="173">
        <f t="shared" si="4"/>
        <v>5</v>
      </c>
      <c r="N15" s="173" t="str">
        <f t="shared" si="5"/>
        <v/>
      </c>
    </row>
    <row r="16" spans="1:14">
      <c r="A16" s="122" t="s">
        <v>11</v>
      </c>
      <c r="B16" s="123"/>
      <c r="C16" s="123"/>
      <c r="D16" s="123"/>
      <c r="E16" s="123"/>
      <c r="F16" s="146"/>
      <c r="G16" s="141" t="s">
        <v>479</v>
      </c>
      <c r="H16" s="141"/>
      <c r="K16" s="173">
        <f>SUMIF('Governance &amp; Leadership'!$A$4:$A$16,$A16,'Governance &amp; Leadership'!$L$4:$L$16)
+ SUMIF('Finance Ops &amp; Admn'!$A$4:$A$25,$A16,'Finance Ops &amp; Admn'!$L$4:$L$25)
+SUMIF('Human Resource Management'!$A$4:$A$25,$A16,'Human Resource Management'!$L$4:$L$25)
+SUMIF('Resource Mobilization'!$A$4:$A$25,$A16,'Resource Mobilization'!$L$4:$L$25)
+SUMIF('M&amp;E &amp; Knowledge Management'!$A$4:$A$25,$A16,'M&amp;E &amp; Knowledge Management'!$L$4:$L$25)
+SUMIF('Program Management'!$A$4:$A$25,$A16,'Program Management'!$L$4:$L$25)
+SUMIF(Communications!$A$4:$A$25,$A16,Communications!$L$4:$L$25)
+SUMIF('Grants &amp; Sub-Grants'!$A$4:$A$25,$A16,'Grants &amp; Sub-Grants'!$L$4:$L$25)
+SUMIF('Service Del &amp; Qual Assurance'!$A$4:$A$25,$A16,'Service Del &amp; Qual Assurance'!$L$4:$L$25)
+SUMIF('Coordination &amp; Collaboration'!$A$4:$A$25,$A16,'Coordination &amp; Collaboration'!$L$4:$L$25)
+SUMIF('Advocacy Ntwking Alliance Bldg'!$A$4:$A$25,$A16,'Advocacy Ntwking Alliance Bldg'!$L$4:$L$25)+SUMIF(SBCC!$A$4:$A$31,$A16,SBCC!$L$4:$L$31)</f>
        <v>5</v>
      </c>
      <c r="L16" s="173" t="str">
        <f t="shared" si="3"/>
        <v/>
      </c>
      <c r="M16" s="173">
        <f t="shared" si="4"/>
        <v>5</v>
      </c>
      <c r="N16" s="173" t="str">
        <f t="shared" si="5"/>
        <v/>
      </c>
    </row>
    <row r="17" spans="1:14">
      <c r="A17" s="122" t="s">
        <v>359</v>
      </c>
      <c r="B17" s="123"/>
      <c r="C17" s="123"/>
      <c r="D17" s="123"/>
      <c r="E17" s="123"/>
      <c r="F17" s="146"/>
      <c r="G17" s="141" t="s">
        <v>479</v>
      </c>
      <c r="H17" s="141"/>
      <c r="K17" s="173">
        <f>SUMIF('Governance &amp; Leadership'!$A$4:$A$16,$A17,'Governance &amp; Leadership'!$L$4:$L$16)
+ SUMIF('Finance Ops &amp; Admn'!$A$4:$A$25,$A17,'Finance Ops &amp; Admn'!$L$4:$L$25)
+SUMIF('Human Resource Management'!$A$4:$A$25,$A17,'Human Resource Management'!$L$4:$L$25)
+SUMIF('Resource Mobilization'!$A$4:$A$25,$A17,'Resource Mobilization'!$L$4:$L$25)
+SUMIF('M&amp;E &amp; Knowledge Management'!$A$4:$A$25,$A17,'M&amp;E &amp; Knowledge Management'!$L$4:$L$25)
+SUMIF('Program Management'!$A$4:$A$25,$A17,'Program Management'!$L$4:$L$25)
+SUMIF(Communications!$A$4:$A$25,$A17,Communications!$L$4:$L$25)
+SUMIF('Grants &amp; Sub-Grants'!$A$4:$A$25,$A17,'Grants &amp; Sub-Grants'!$L$4:$L$25)
+SUMIF('Service Del &amp; Qual Assurance'!$A$4:$A$25,$A17,'Service Del &amp; Qual Assurance'!$L$4:$L$25)
+SUMIF('Coordination &amp; Collaboration'!$A$4:$A$25,$A17,'Coordination &amp; Collaboration'!$L$4:$L$25)
+SUMIF('Advocacy Ntwking Alliance Bldg'!$A$4:$A$25,$A17,'Advocacy Ntwking Alliance Bldg'!$L$4:$L$25)+SUMIF(SBCC!$A$4:$A$31,$A17,SBCC!$L$4:$L$31)</f>
        <v>5</v>
      </c>
      <c r="L17" s="173" t="str">
        <f t="shared" si="3"/>
        <v/>
      </c>
      <c r="M17" s="173">
        <f t="shared" si="4"/>
        <v>5</v>
      </c>
      <c r="N17" s="173" t="str">
        <f t="shared" si="5"/>
        <v/>
      </c>
    </row>
    <row r="18" spans="1:14">
      <c r="A18" s="122" t="s">
        <v>358</v>
      </c>
      <c r="B18" s="123"/>
      <c r="C18" s="123"/>
      <c r="D18" s="123"/>
      <c r="E18" s="123"/>
      <c r="F18" s="146"/>
      <c r="G18" s="141" t="s">
        <v>479</v>
      </c>
      <c r="H18" s="141"/>
      <c r="K18" s="173">
        <f>SUMIF('Governance &amp; Leadership'!$A$4:$A$16,$A18,'Governance &amp; Leadership'!$L$4:$L$16)
+ SUMIF('Finance Ops &amp; Admn'!$A$4:$A$25,$A18,'Finance Ops &amp; Admn'!$L$4:$L$25)
+SUMIF('Human Resource Management'!$A$4:$A$25,$A18,'Human Resource Management'!$L$4:$L$25)
+SUMIF('Resource Mobilization'!$A$4:$A$25,$A18,'Resource Mobilization'!$L$4:$L$25)
+SUMIF('M&amp;E &amp; Knowledge Management'!$A$4:$A$25,$A18,'M&amp;E &amp; Knowledge Management'!$L$4:$L$25)
+SUMIF('Program Management'!$A$4:$A$25,$A18,'Program Management'!$L$4:$L$25)
+SUMIF(Communications!$A$4:$A$25,$A18,Communications!$L$4:$L$25)
+SUMIF('Grants &amp; Sub-Grants'!$A$4:$A$25,$A18,'Grants &amp; Sub-Grants'!$L$4:$L$25)
+SUMIF('Service Del &amp; Qual Assurance'!$A$4:$A$25,$A18,'Service Del &amp; Qual Assurance'!$L$4:$L$25)
+SUMIF('Coordination &amp; Collaboration'!$A$4:$A$25,$A18,'Coordination &amp; Collaboration'!$L$4:$L$25)
+SUMIF('Advocacy Ntwking Alliance Bldg'!$A$4:$A$25,$A18,'Advocacy Ntwking Alliance Bldg'!$L$4:$L$25)+SUMIF(SBCC!$A$4:$A$31,$A18,SBCC!$L$4:$L$31)</f>
        <v>5</v>
      </c>
      <c r="L18" s="173" t="str">
        <f t="shared" si="3"/>
        <v/>
      </c>
      <c r="M18" s="173">
        <f t="shared" si="4"/>
        <v>5</v>
      </c>
      <c r="N18" s="173" t="str">
        <f t="shared" si="5"/>
        <v/>
      </c>
    </row>
    <row r="19" spans="1:14">
      <c r="A19" s="122" t="s">
        <v>360</v>
      </c>
      <c r="B19" s="123"/>
      <c r="C19" s="123"/>
      <c r="D19" s="123"/>
      <c r="E19" s="123"/>
      <c r="F19" s="146"/>
      <c r="G19" s="141" t="s">
        <v>479</v>
      </c>
      <c r="H19" s="141"/>
      <c r="K19" s="173">
        <f>SUMIF('Governance &amp; Leadership'!$A$4:$A$16,$A19,'Governance &amp; Leadership'!$L$4:$L$16)
+ SUMIF('Finance Ops &amp; Admn'!$A$4:$A$25,$A19,'Finance Ops &amp; Admn'!$L$4:$L$25)
+SUMIF('Human Resource Management'!$A$4:$A$25,$A19,'Human Resource Management'!$L$4:$L$25)
+SUMIF('Resource Mobilization'!$A$4:$A$25,$A19,'Resource Mobilization'!$L$4:$L$25)
+SUMIF('M&amp;E &amp; Knowledge Management'!$A$4:$A$25,$A19,'M&amp;E &amp; Knowledge Management'!$L$4:$L$25)
+SUMIF('Program Management'!$A$4:$A$25,$A19,'Program Management'!$L$4:$L$25)
+SUMIF(Communications!$A$4:$A$25,$A19,Communications!$L$4:$L$25)
+SUMIF('Grants &amp; Sub-Grants'!$A$4:$A$25,$A19,'Grants &amp; Sub-Grants'!$L$4:$L$25)
+SUMIF('Service Del &amp; Qual Assurance'!$A$4:$A$25,$A19,'Service Del &amp; Qual Assurance'!$L$4:$L$25)
+SUMIF('Coordination &amp; Collaboration'!$A$4:$A$25,$A19,'Coordination &amp; Collaboration'!$L$4:$L$25)
+SUMIF('Advocacy Ntwking Alliance Bldg'!$A$4:$A$25,$A19,'Advocacy Ntwking Alliance Bldg'!$L$4:$L$25)+SUMIF(SBCC!$A$4:$A$31,$A19,SBCC!$L$4:$L$31)</f>
        <v>5</v>
      </c>
      <c r="L19" s="173" t="str">
        <f t="shared" si="3"/>
        <v/>
      </c>
      <c r="M19" s="173">
        <f t="shared" si="4"/>
        <v>5</v>
      </c>
      <c r="N19" s="173" t="str">
        <f t="shared" si="5"/>
        <v/>
      </c>
    </row>
    <row r="20" spans="1:14">
      <c r="A20" s="122" t="s">
        <v>12</v>
      </c>
      <c r="B20" s="123"/>
      <c r="C20" s="123"/>
      <c r="D20" s="123"/>
      <c r="E20" s="123"/>
      <c r="F20" s="146"/>
      <c r="G20" s="141" t="s">
        <v>479</v>
      </c>
      <c r="H20" s="141"/>
      <c r="K20" s="173">
        <f>SUMIF('Governance &amp; Leadership'!$A$4:$A$16,$A20,'Governance &amp; Leadership'!$L$4:$L$16)
+ SUMIF('Finance Ops &amp; Admn'!$A$4:$A$25,$A20,'Finance Ops &amp; Admn'!$L$4:$L$25)
+SUMIF('Human Resource Management'!$A$4:$A$25,$A20,'Human Resource Management'!$L$4:$L$25)
+SUMIF('Resource Mobilization'!$A$4:$A$25,$A20,'Resource Mobilization'!$L$4:$L$25)
+SUMIF('M&amp;E &amp; Knowledge Management'!$A$4:$A$25,$A20,'M&amp;E &amp; Knowledge Management'!$L$4:$L$25)
+SUMIF('Program Management'!$A$4:$A$25,$A20,'Program Management'!$L$4:$L$25)
+SUMIF(Communications!$A$4:$A$25,$A20,Communications!$L$4:$L$25)
+SUMIF('Grants &amp; Sub-Grants'!$A$4:$A$25,$A20,'Grants &amp; Sub-Grants'!$L$4:$L$25)
+SUMIF('Service Del &amp; Qual Assurance'!$A$4:$A$25,$A20,'Service Del &amp; Qual Assurance'!$L$4:$L$25)
+SUMIF('Coordination &amp; Collaboration'!$A$4:$A$25,$A20,'Coordination &amp; Collaboration'!$L$4:$L$25)
+SUMIF('Advocacy Ntwking Alliance Bldg'!$A$4:$A$25,$A20,'Advocacy Ntwking Alliance Bldg'!$L$4:$L$25)+SUMIF(SBCC!$A$4:$A$31,$A20,SBCC!$L$4:$L$31)</f>
        <v>5</v>
      </c>
      <c r="L20" s="173" t="str">
        <f t="shared" si="3"/>
        <v/>
      </c>
      <c r="M20" s="173">
        <f t="shared" si="4"/>
        <v>5</v>
      </c>
      <c r="N20" s="173" t="str">
        <f t="shared" si="5"/>
        <v/>
      </c>
    </row>
    <row r="21" spans="1:14">
      <c r="A21" s="122" t="s">
        <v>361</v>
      </c>
      <c r="B21" s="123"/>
      <c r="C21" s="123"/>
      <c r="D21" s="123"/>
      <c r="E21" s="123"/>
      <c r="F21" s="149" t="s">
        <v>479</v>
      </c>
      <c r="G21" s="141"/>
      <c r="H21" s="141"/>
      <c r="K21" s="173">
        <f>SUMIF('Governance &amp; Leadership'!$A$4:$A$16,$A21,'Governance &amp; Leadership'!$L$4:$L$16)
+ SUMIF('Finance Ops &amp; Admn'!$A$4:$A$25,$A21,'Finance Ops &amp; Admn'!$L$4:$L$25)
+SUMIF('Human Resource Management'!$A$4:$A$25,$A21,'Human Resource Management'!$L$4:$L$25)
+SUMIF('Resource Mobilization'!$A$4:$A$25,$A21,'Resource Mobilization'!$L$4:$L$25)
+SUMIF('M&amp;E &amp; Knowledge Management'!$A$4:$A$25,$A21,'M&amp;E &amp; Knowledge Management'!$L$4:$L$25)
+SUMIF('Program Management'!$A$4:$A$25,$A21,'Program Management'!$L$4:$L$25)
+SUMIF(Communications!$A$4:$A$25,$A21,Communications!$L$4:$L$25)
+SUMIF('Grants &amp; Sub-Grants'!$A$4:$A$25,$A21,'Grants &amp; Sub-Grants'!$L$4:$L$25)
+SUMIF('Service Del &amp; Qual Assurance'!$A$4:$A$25,$A21,'Service Del &amp; Qual Assurance'!$L$4:$L$25)
+SUMIF('Coordination &amp; Collaboration'!$A$4:$A$25,$A21,'Coordination &amp; Collaboration'!$L$4:$L$25)
+SUMIF('Advocacy Ntwking Alliance Bldg'!$A$4:$A$25,$A21,'Advocacy Ntwking Alliance Bldg'!$L$4:$L$25)+SUMIF(SBCC!$A$4:$A$31,$A21,SBCC!$L$4:$L$31)</f>
        <v>5</v>
      </c>
      <c r="L21" s="173">
        <f t="shared" si="3"/>
        <v>5</v>
      </c>
      <c r="M21" s="173" t="str">
        <f t="shared" si="4"/>
        <v/>
      </c>
      <c r="N21" s="173" t="str">
        <f t="shared" si="5"/>
        <v/>
      </c>
    </row>
    <row r="22" spans="1:14">
      <c r="A22" s="122" t="s">
        <v>362</v>
      </c>
      <c r="B22" s="123"/>
      <c r="C22" s="123"/>
      <c r="D22" s="123"/>
      <c r="E22" s="123"/>
      <c r="F22" s="146"/>
      <c r="G22" s="141" t="s">
        <v>479</v>
      </c>
      <c r="H22" s="141"/>
      <c r="K22" s="173">
        <f>SUMIF('Governance &amp; Leadership'!$A$4:$A$16,$A22,'Governance &amp; Leadership'!$L$4:$L$16)
+ SUMIF('Finance Ops &amp; Admn'!$A$4:$A$25,$A22,'Finance Ops &amp; Admn'!$L$4:$L$25)
+SUMIF('Human Resource Management'!$A$4:$A$25,$A22,'Human Resource Management'!$L$4:$L$25)
+SUMIF('Resource Mobilization'!$A$4:$A$25,$A22,'Resource Mobilization'!$L$4:$L$25)
+SUMIF('M&amp;E &amp; Knowledge Management'!$A$4:$A$25,$A22,'M&amp;E &amp; Knowledge Management'!$L$4:$L$25)
+SUMIF('Program Management'!$A$4:$A$25,$A22,'Program Management'!$L$4:$L$25)
+SUMIF(Communications!$A$4:$A$25,$A22,Communications!$L$4:$L$25)
+SUMIF('Grants &amp; Sub-Grants'!$A$4:$A$25,$A22,'Grants &amp; Sub-Grants'!$L$4:$L$25)
+SUMIF('Service Del &amp; Qual Assurance'!$A$4:$A$25,$A22,'Service Del &amp; Qual Assurance'!$L$4:$L$25)
+SUMIF('Coordination &amp; Collaboration'!$A$4:$A$25,$A22,'Coordination &amp; Collaboration'!$L$4:$L$25)
+SUMIF('Advocacy Ntwking Alliance Bldg'!$A$4:$A$25,$A22,'Advocacy Ntwking Alliance Bldg'!$L$4:$L$25)+SUMIF(SBCC!$A$4:$A$31,$A22,SBCC!$L$4:$L$31)</f>
        <v>5</v>
      </c>
      <c r="L22" s="173" t="str">
        <f t="shared" si="3"/>
        <v/>
      </c>
      <c r="M22" s="173">
        <f t="shared" si="4"/>
        <v>5</v>
      </c>
      <c r="N22" s="173" t="str">
        <f t="shared" si="5"/>
        <v/>
      </c>
    </row>
    <row r="23" spans="1:14" ht="15.75" thickBot="1">
      <c r="A23" s="126"/>
      <c r="B23" s="123"/>
      <c r="C23" s="123"/>
      <c r="D23" s="123"/>
      <c r="E23" s="123"/>
      <c r="F23" s="147"/>
      <c r="G23" s="148"/>
      <c r="H23" s="141"/>
      <c r="K23" s="173"/>
      <c r="L23" s="173"/>
      <c r="M23" s="173"/>
      <c r="N23" s="173"/>
    </row>
    <row r="24" spans="1:14" ht="15.75" thickBot="1">
      <c r="A24" s="130" t="s">
        <v>458</v>
      </c>
      <c r="B24" s="131"/>
      <c r="C24" s="131"/>
      <c r="D24" s="131"/>
      <c r="E24" s="132"/>
      <c r="F24" s="134"/>
      <c r="G24" s="134"/>
      <c r="H24" s="135"/>
      <c r="K24" s="173"/>
      <c r="L24" s="173"/>
      <c r="M24" s="173"/>
      <c r="N24" s="173"/>
    </row>
    <row r="25" spans="1:14">
      <c r="A25" s="122" t="s">
        <v>16</v>
      </c>
      <c r="B25" s="123"/>
      <c r="C25" s="123"/>
      <c r="D25" s="123"/>
      <c r="E25" s="123"/>
      <c r="F25" s="145" t="s">
        <v>479</v>
      </c>
      <c r="G25" s="140"/>
      <c r="H25" s="141"/>
      <c r="K25" s="173">
        <f>SUMIF('Governance &amp; Leadership'!$A$4:$A$16,$A25,'Governance &amp; Leadership'!$L$4:$L$16)
+ SUMIF('Finance Ops &amp; Admn'!$A$4:$A$25,$A25,'Finance Ops &amp; Admn'!$L$4:$L$25)
+SUMIF('Human Resource Management'!$A$4:$A$25,$A25,'Human Resource Management'!$L$4:$L$25)
+SUMIF('Resource Mobilization'!$A$4:$A$25,$A25,'Resource Mobilization'!$L$4:$L$25)
+SUMIF('M&amp;E &amp; Knowledge Management'!$A$4:$A$25,$A25,'M&amp;E &amp; Knowledge Management'!$L$4:$L$25)
+SUMIF('Program Management'!$A$4:$A$25,$A25,'Program Management'!$L$4:$L$25)
+SUMIF(Communications!$A$4:$A$25,$A25,Communications!$L$4:$L$25)
+SUMIF('Grants &amp; Sub-Grants'!$A$4:$A$25,$A25,'Grants &amp; Sub-Grants'!$L$4:$L$25)
+SUMIF('Service Del &amp; Qual Assurance'!$A$4:$A$25,$A25,'Service Del &amp; Qual Assurance'!$L$4:$L$25)
+SUMIF('Coordination &amp; Collaboration'!$A$4:$A$25,$A25,'Coordination &amp; Collaboration'!$L$4:$L$25)
+SUMIF('Advocacy Ntwking Alliance Bldg'!$A$4:$A$25,$A25,'Advocacy Ntwking Alliance Bldg'!$L$4:$L$25)+SUMIF(SBCC!$A$4:$A$31,$A25,SBCC!$L$4:$L$31)</f>
        <v>4</v>
      </c>
      <c r="L25" s="173">
        <f t="shared" ref="L25:L31" si="6">IF(F25="X",$K25,"")</f>
        <v>4</v>
      </c>
      <c r="M25" s="173" t="str">
        <f t="shared" ref="M25:M31" si="7">IF(G25="X",$K25,"")</f>
        <v/>
      </c>
      <c r="N25" s="173" t="str">
        <f t="shared" ref="N25:N31" si="8">IF(H25="X",$K25,"")</f>
        <v/>
      </c>
    </row>
    <row r="26" spans="1:14">
      <c r="A26" s="122" t="s">
        <v>149</v>
      </c>
      <c r="B26" s="123"/>
      <c r="C26" s="123"/>
      <c r="D26" s="123"/>
      <c r="E26" s="123"/>
      <c r="F26" s="146" t="s">
        <v>479</v>
      </c>
      <c r="G26" s="141"/>
      <c r="H26" s="141"/>
      <c r="K26" s="173">
        <f>SUMIF('Governance &amp; Leadership'!$A$4:$A$16,$A26,'Governance &amp; Leadership'!$L$4:$L$16)
+ SUMIF('Finance Ops &amp; Admn'!$A$4:$A$25,$A26,'Finance Ops &amp; Admn'!$L$4:$L$25)
+SUMIF('Human Resource Management'!$A$4:$A$25,$A26,'Human Resource Management'!$L$4:$L$25)
+SUMIF('Resource Mobilization'!$A$4:$A$25,$A26,'Resource Mobilization'!$L$4:$L$25)
+SUMIF('M&amp;E &amp; Knowledge Management'!$A$4:$A$25,$A26,'M&amp;E &amp; Knowledge Management'!$L$4:$L$25)
+SUMIF('Program Management'!$A$4:$A$25,$A26,'Program Management'!$L$4:$L$25)
+SUMIF(Communications!$A$4:$A$25,$A26,Communications!$L$4:$L$25)
+SUMIF('Grants &amp; Sub-Grants'!$A$4:$A$25,$A26,'Grants &amp; Sub-Grants'!$L$4:$L$25)
+SUMIF('Service Del &amp; Qual Assurance'!$A$4:$A$25,$A26,'Service Del &amp; Qual Assurance'!$L$4:$L$25)
+SUMIF('Coordination &amp; Collaboration'!$A$4:$A$25,$A26,'Coordination &amp; Collaboration'!$L$4:$L$25)
+SUMIF('Advocacy Ntwking Alliance Bldg'!$A$4:$A$25,$A26,'Advocacy Ntwking Alliance Bldg'!$L$4:$L$25)+SUMIF(SBCC!$A$4:$A$31,$A26,SBCC!$L$4:$L$31)</f>
        <v>4</v>
      </c>
      <c r="L26" s="173">
        <f t="shared" si="6"/>
        <v>4</v>
      </c>
      <c r="M26" s="173" t="str">
        <f t="shared" si="7"/>
        <v/>
      </c>
      <c r="N26" s="173" t="str">
        <f t="shared" si="8"/>
        <v/>
      </c>
    </row>
    <row r="27" spans="1:14">
      <c r="A27" s="122" t="s">
        <v>35</v>
      </c>
      <c r="B27" s="123"/>
      <c r="C27" s="123"/>
      <c r="D27" s="123"/>
      <c r="E27" s="123"/>
      <c r="F27" s="146" t="s">
        <v>479</v>
      </c>
      <c r="G27" s="141"/>
      <c r="H27" s="141"/>
      <c r="K27" s="173">
        <f>SUMIF('Governance &amp; Leadership'!$A$4:$A$16,$A27,'Governance &amp; Leadership'!$L$4:$L$16)
+ SUMIF('Finance Ops &amp; Admn'!$A$4:$A$25,$A27,'Finance Ops &amp; Admn'!$L$4:$L$25)
+SUMIF('Human Resource Management'!$A$4:$A$25,$A27,'Human Resource Management'!$L$4:$L$25)
+SUMIF('Resource Mobilization'!$A$4:$A$25,$A27,'Resource Mobilization'!$L$4:$L$25)
+SUMIF('M&amp;E &amp; Knowledge Management'!$A$4:$A$25,$A27,'M&amp;E &amp; Knowledge Management'!$L$4:$L$25)
+SUMIF('Program Management'!$A$4:$A$25,$A27,'Program Management'!$L$4:$L$25)
+SUMIF(Communications!$A$4:$A$25,$A27,Communications!$L$4:$L$25)
+SUMIF('Grants &amp; Sub-Grants'!$A$4:$A$25,$A27,'Grants &amp; Sub-Grants'!$L$4:$L$25)
+SUMIF('Service Del &amp; Qual Assurance'!$A$4:$A$25,$A27,'Service Del &amp; Qual Assurance'!$L$4:$L$25)
+SUMIF('Coordination &amp; Collaboration'!$A$4:$A$25,$A27,'Coordination &amp; Collaboration'!$L$4:$L$25)
+SUMIF('Advocacy Ntwking Alliance Bldg'!$A$4:$A$25,$A27,'Advocacy Ntwking Alliance Bldg'!$L$4:$L$25)+SUMIF(SBCC!$A$4:$A$31,$A27,SBCC!$L$4:$L$31)</f>
        <v>4</v>
      </c>
      <c r="L27" s="173">
        <f t="shared" si="6"/>
        <v>4</v>
      </c>
      <c r="M27" s="173" t="str">
        <f t="shared" si="7"/>
        <v/>
      </c>
      <c r="N27" s="173" t="str">
        <f t="shared" si="8"/>
        <v/>
      </c>
    </row>
    <row r="28" spans="1:14">
      <c r="A28" s="122" t="s">
        <v>29</v>
      </c>
      <c r="B28" s="123"/>
      <c r="C28" s="123"/>
      <c r="D28" s="123"/>
      <c r="E28" s="123"/>
      <c r="F28" s="146" t="s">
        <v>479</v>
      </c>
      <c r="G28" s="141"/>
      <c r="H28" s="141"/>
      <c r="K28" s="173">
        <f>SUMIF('Governance &amp; Leadership'!$A$4:$A$16,$A28,'Governance &amp; Leadership'!$L$4:$L$16)
+ SUMIF('Finance Ops &amp; Admn'!$A$4:$A$25,$A28,'Finance Ops &amp; Admn'!$L$4:$L$25)
+SUMIF('Human Resource Management'!$A$4:$A$25,$A28,'Human Resource Management'!$L$4:$L$25)
+SUMIF('Resource Mobilization'!$A$4:$A$25,$A28,'Resource Mobilization'!$L$4:$L$25)
+SUMIF('M&amp;E &amp; Knowledge Management'!$A$4:$A$25,$A28,'M&amp;E &amp; Knowledge Management'!$L$4:$L$25)
+SUMIF('Program Management'!$A$4:$A$25,$A28,'Program Management'!$L$4:$L$25)
+SUMIF(Communications!$A$4:$A$25,$A28,Communications!$L$4:$L$25)
+SUMIF('Grants &amp; Sub-Grants'!$A$4:$A$25,$A28,'Grants &amp; Sub-Grants'!$L$4:$L$25)
+SUMIF('Service Del &amp; Qual Assurance'!$A$4:$A$25,$A28,'Service Del &amp; Qual Assurance'!$L$4:$L$25)
+SUMIF('Coordination &amp; Collaboration'!$A$4:$A$25,$A28,'Coordination &amp; Collaboration'!$L$4:$L$25)
+SUMIF('Advocacy Ntwking Alliance Bldg'!$A$4:$A$25,$A28,'Advocacy Ntwking Alliance Bldg'!$L$4:$L$25)+SUMIF(SBCC!$A$4:$A$31,$A28,SBCC!$L$4:$L$31)</f>
        <v>1</v>
      </c>
      <c r="L28" s="173">
        <f t="shared" si="6"/>
        <v>1</v>
      </c>
      <c r="M28" s="173" t="str">
        <f t="shared" si="7"/>
        <v/>
      </c>
      <c r="N28" s="173" t="str">
        <f t="shared" si="8"/>
        <v/>
      </c>
    </row>
    <row r="29" spans="1:14">
      <c r="A29" s="122" t="s">
        <v>17</v>
      </c>
      <c r="B29" s="123"/>
      <c r="C29" s="123"/>
      <c r="D29" s="123"/>
      <c r="E29" s="123"/>
      <c r="F29" s="146" t="s">
        <v>479</v>
      </c>
      <c r="G29" s="141"/>
      <c r="H29" s="141"/>
      <c r="K29" s="173">
        <f>SUMIF('Governance &amp; Leadership'!$A$4:$A$16,$A29,'Governance &amp; Leadership'!$L$4:$L$16)
+ SUMIF('Finance Ops &amp; Admn'!$A$4:$A$25,$A29,'Finance Ops &amp; Admn'!$L$4:$L$25)
+SUMIF('Human Resource Management'!$A$4:$A$25,$A29,'Human Resource Management'!$L$4:$L$25)
+SUMIF('Resource Mobilization'!$A$4:$A$25,$A29,'Resource Mobilization'!$L$4:$L$25)
+SUMIF('M&amp;E &amp; Knowledge Management'!$A$4:$A$25,$A29,'M&amp;E &amp; Knowledge Management'!$L$4:$L$25)
+SUMIF('Program Management'!$A$4:$A$25,$A29,'Program Management'!$L$4:$L$25)
+SUMIF(Communications!$A$4:$A$25,$A29,Communications!$L$4:$L$25)
+SUMIF('Grants &amp; Sub-Grants'!$A$4:$A$25,$A29,'Grants &amp; Sub-Grants'!$L$4:$L$25)
+SUMIF('Service Del &amp; Qual Assurance'!$A$4:$A$25,$A29,'Service Del &amp; Qual Assurance'!$L$4:$L$25)
+SUMIF('Coordination &amp; Collaboration'!$A$4:$A$25,$A29,'Coordination &amp; Collaboration'!$L$4:$L$25)
+SUMIF('Advocacy Ntwking Alliance Bldg'!$A$4:$A$25,$A29,'Advocacy Ntwking Alliance Bldg'!$L$4:$L$25)+SUMIF(SBCC!$A$4:$A$31,$A29,SBCC!$L$4:$L$31)</f>
        <v>4</v>
      </c>
      <c r="L29" s="173">
        <f t="shared" si="6"/>
        <v>4</v>
      </c>
      <c r="M29" s="173" t="str">
        <f t="shared" si="7"/>
        <v/>
      </c>
      <c r="N29" s="173" t="str">
        <f t="shared" si="8"/>
        <v/>
      </c>
    </row>
    <row r="30" spans="1:14">
      <c r="A30" s="122" t="s">
        <v>18</v>
      </c>
      <c r="B30" s="123"/>
      <c r="C30" s="123"/>
      <c r="D30" s="123"/>
      <c r="E30" s="123"/>
      <c r="F30" s="146" t="s">
        <v>479</v>
      </c>
      <c r="G30" s="141"/>
      <c r="H30" s="141"/>
      <c r="K30" s="173">
        <f>SUMIF('Governance &amp; Leadership'!$A$4:$A$16,$A30,'Governance &amp; Leadership'!$L$4:$L$16)
+ SUMIF('Finance Ops &amp; Admn'!$A$4:$A$25,$A30,'Finance Ops &amp; Admn'!$L$4:$L$25)
+SUMIF('Human Resource Management'!$A$4:$A$25,$A30,'Human Resource Management'!$L$4:$L$25)
+SUMIF('Resource Mobilization'!$A$4:$A$25,$A30,'Resource Mobilization'!$L$4:$L$25)
+SUMIF('M&amp;E &amp; Knowledge Management'!$A$4:$A$25,$A30,'M&amp;E &amp; Knowledge Management'!$L$4:$L$25)
+SUMIF('Program Management'!$A$4:$A$25,$A30,'Program Management'!$L$4:$L$25)
+SUMIF(Communications!$A$4:$A$25,$A30,Communications!$L$4:$L$25)
+SUMIF('Grants &amp; Sub-Grants'!$A$4:$A$25,$A30,'Grants &amp; Sub-Grants'!$L$4:$L$25)
+SUMIF('Service Del &amp; Qual Assurance'!$A$4:$A$25,$A30,'Service Del &amp; Qual Assurance'!$L$4:$L$25)
+SUMIF('Coordination &amp; Collaboration'!$A$4:$A$25,$A30,'Coordination &amp; Collaboration'!$L$4:$L$25)
+SUMIF('Advocacy Ntwking Alliance Bldg'!$A$4:$A$25,$A30,'Advocacy Ntwking Alliance Bldg'!$L$4:$L$25)+SUMIF(SBCC!$A$4:$A$31,$A30,SBCC!$L$4:$L$31)</f>
        <v>4</v>
      </c>
      <c r="L30" s="173">
        <f t="shared" si="6"/>
        <v>4</v>
      </c>
      <c r="M30" s="173" t="str">
        <f t="shared" si="7"/>
        <v/>
      </c>
      <c r="N30" s="173" t="str">
        <f t="shared" si="8"/>
        <v/>
      </c>
    </row>
    <row r="31" spans="1:14">
      <c r="A31" s="122" t="s">
        <v>451</v>
      </c>
      <c r="B31" s="123"/>
      <c r="C31" s="123"/>
      <c r="D31" s="123"/>
      <c r="E31" s="123"/>
      <c r="F31" s="146" t="s">
        <v>479</v>
      </c>
      <c r="G31" s="141"/>
      <c r="H31" s="141"/>
      <c r="K31" s="173">
        <f>SUMIF('Governance &amp; Leadership'!$A$4:$A$16,$A31,'Governance &amp; Leadership'!$L$4:$L$16)
+ SUMIF('Finance Ops &amp; Admn'!$A$4:$A$25,$A31,'Finance Ops &amp; Admn'!$L$4:$L$25)
+SUMIF('Human Resource Management'!$A$4:$A$25,$A31,'Human Resource Management'!$L$4:$L$25)
+SUMIF('Resource Mobilization'!$A$4:$A$25,$A31,'Resource Mobilization'!$L$4:$L$25)
+SUMIF('M&amp;E &amp; Knowledge Management'!$A$4:$A$25,$A31,'M&amp;E &amp; Knowledge Management'!$L$4:$L$25)
+SUMIF('Program Management'!$A$4:$A$25,$A31,'Program Management'!$L$4:$L$25)
+SUMIF(Communications!$A$4:$A$25,$A31,Communications!$L$4:$L$25)
+SUMIF('Grants &amp; Sub-Grants'!$A$4:$A$25,$A31,'Grants &amp; Sub-Grants'!$L$4:$L$25)
+SUMIF('Service Del &amp; Qual Assurance'!$A$4:$A$25,$A31,'Service Del &amp; Qual Assurance'!$L$4:$L$25)
+SUMIF('Coordination &amp; Collaboration'!$A$4:$A$25,$A31,'Coordination &amp; Collaboration'!$L$4:$L$25)
+SUMIF('Advocacy Ntwking Alliance Bldg'!$A$4:$A$25,$A31,'Advocacy Ntwking Alliance Bldg'!$L$4:$L$25)+SUMIF(SBCC!$A$4:$A$31,$A31,SBCC!$L$4:$L$31)</f>
        <v>1</v>
      </c>
      <c r="L31" s="173">
        <f t="shared" si="6"/>
        <v>1</v>
      </c>
      <c r="M31" s="173" t="str">
        <f t="shared" si="7"/>
        <v/>
      </c>
      <c r="N31" s="173" t="str">
        <f t="shared" si="8"/>
        <v/>
      </c>
    </row>
    <row r="32" spans="1:14" ht="15.75" thickBot="1">
      <c r="A32" s="126"/>
      <c r="B32" s="123"/>
      <c r="C32" s="123"/>
      <c r="D32" s="123"/>
      <c r="E32" s="123"/>
      <c r="F32" s="147"/>
      <c r="G32" s="148"/>
      <c r="H32" s="141"/>
      <c r="K32" s="173"/>
      <c r="L32" s="173"/>
      <c r="M32" s="173"/>
      <c r="N32" s="173"/>
    </row>
    <row r="33" spans="1:14" ht="15.75" thickBot="1">
      <c r="A33" s="130" t="s">
        <v>462</v>
      </c>
      <c r="B33" s="131"/>
      <c r="C33" s="131"/>
      <c r="D33" s="131"/>
      <c r="E33" s="132"/>
      <c r="F33" s="134"/>
      <c r="G33" s="134"/>
      <c r="H33" s="135"/>
      <c r="K33" s="173"/>
      <c r="L33" s="173"/>
      <c r="M33" s="173"/>
      <c r="N33" s="173"/>
    </row>
    <row r="34" spans="1:14">
      <c r="A34" s="122" t="s">
        <v>179</v>
      </c>
      <c r="B34" s="123"/>
      <c r="C34" s="123"/>
      <c r="D34" s="123"/>
      <c r="E34" s="123"/>
      <c r="F34" s="145" t="s">
        <v>479</v>
      </c>
      <c r="G34" s="140"/>
      <c r="H34" s="141"/>
      <c r="K34" s="173">
        <f>SUMIF('Governance &amp; Leadership'!$A$4:$A$16,$A34,'Governance &amp; Leadership'!$L$4:$L$16)
+ SUMIF('Finance Ops &amp; Admn'!$A$4:$A$25,$A34,'Finance Ops &amp; Admn'!$L$4:$L$25)
+SUMIF('Human Resource Management'!$A$4:$A$25,$A34,'Human Resource Management'!$L$4:$L$25)
+SUMIF('Resource Mobilization'!$A$4:$A$25,$A34,'Resource Mobilization'!$L$4:$L$25)
+SUMIF('M&amp;E &amp; Knowledge Management'!$A$4:$A$25,$A34,'M&amp;E &amp; Knowledge Management'!$L$4:$L$25)
+SUMIF('Program Management'!$A$4:$A$25,$A34,'Program Management'!$L$4:$L$25)
+SUMIF(Communications!$A$4:$A$25,$A34,Communications!$L$4:$L$25)
+SUMIF('Grants &amp; Sub-Grants'!$A$4:$A$25,$A34,'Grants &amp; Sub-Grants'!$L$4:$L$25)
+SUMIF('Service Del &amp; Qual Assurance'!$A$4:$A$25,$A34,'Service Del &amp; Qual Assurance'!$L$4:$L$25)
+SUMIF('Coordination &amp; Collaboration'!$A$4:$A$25,$A34,'Coordination &amp; Collaboration'!$L$4:$L$25)
+SUMIF('Advocacy Ntwking Alliance Bldg'!$A$4:$A$25,$A34,'Advocacy Ntwking Alliance Bldg'!$L$4:$L$25)+SUMIF(SBCC!$A$4:$A$31,$A34,SBCC!$L$4:$L$31)</f>
        <v>2</v>
      </c>
      <c r="L34" s="173">
        <f t="shared" ref="L34:L36" si="9">IF(F34="X",$K34,"")</f>
        <v>2</v>
      </c>
      <c r="M34" s="173" t="str">
        <f t="shared" ref="M34:M36" si="10">IF(G34="X",$K34,"")</f>
        <v/>
      </c>
      <c r="N34" s="173" t="str">
        <f t="shared" ref="N34:N36" si="11">IF(H34="X",$K34,"")</f>
        <v/>
      </c>
    </row>
    <row r="35" spans="1:14">
      <c r="A35" s="122" t="s">
        <v>194</v>
      </c>
      <c r="B35" s="123"/>
      <c r="C35" s="123"/>
      <c r="D35" s="123"/>
      <c r="E35" s="123"/>
      <c r="F35" s="146" t="s">
        <v>479</v>
      </c>
      <c r="G35" s="141"/>
      <c r="H35" s="141"/>
      <c r="K35" s="173">
        <f>SUMIF('Governance &amp; Leadership'!$A$4:$A$16,$A35,'Governance &amp; Leadership'!$L$4:$L$16)
+ SUMIF('Finance Ops &amp; Admn'!$A$4:$A$25,$A35,'Finance Ops &amp; Admn'!$L$4:$L$25)
+SUMIF('Human Resource Management'!$A$4:$A$25,$A35,'Human Resource Management'!$L$4:$L$25)
+SUMIF('Resource Mobilization'!$A$4:$A$25,$A35,'Resource Mobilization'!$L$4:$L$25)
+SUMIF('M&amp;E &amp; Knowledge Management'!$A$4:$A$25,$A35,'M&amp;E &amp; Knowledge Management'!$L$4:$L$25)
+SUMIF('Program Management'!$A$4:$A$25,$A35,'Program Management'!$L$4:$L$25)
+SUMIF(Communications!$A$4:$A$25,$A35,Communications!$L$4:$L$25)
+SUMIF('Grants &amp; Sub-Grants'!$A$4:$A$25,$A35,'Grants &amp; Sub-Grants'!$L$4:$L$25)
+SUMIF('Service Del &amp; Qual Assurance'!$A$4:$A$25,$A35,'Service Del &amp; Qual Assurance'!$L$4:$L$25)
+SUMIF('Coordination &amp; Collaboration'!$A$4:$A$25,$A35,'Coordination &amp; Collaboration'!$L$4:$L$25)
+SUMIF('Advocacy Ntwking Alliance Bldg'!$A$4:$A$25,$A35,'Advocacy Ntwking Alliance Bldg'!$L$4:$L$25)+SUMIF(SBCC!$A$4:$A$31,$A35,SBCC!$L$4:$L$31)</f>
        <v>2</v>
      </c>
      <c r="L35" s="173">
        <f t="shared" si="9"/>
        <v>2</v>
      </c>
      <c r="M35" s="173" t="str">
        <f t="shared" si="10"/>
        <v/>
      </c>
      <c r="N35" s="173" t="str">
        <f t="shared" si="11"/>
        <v/>
      </c>
    </row>
    <row r="36" spans="1:14">
      <c r="A36" s="122" t="s">
        <v>463</v>
      </c>
      <c r="B36" s="123"/>
      <c r="C36" s="123"/>
      <c r="D36" s="123"/>
      <c r="E36" s="123"/>
      <c r="F36" s="146"/>
      <c r="G36" s="141" t="s">
        <v>479</v>
      </c>
      <c r="H36" s="141"/>
      <c r="K36" s="173">
        <f>SUMIF('Governance &amp; Leadership'!$A$4:$A$16,$A36,'Governance &amp; Leadership'!$L$4:$L$16)
+ SUMIF('Finance Ops &amp; Admn'!$A$4:$A$25,$A36,'Finance Ops &amp; Admn'!$L$4:$L$25)
+SUMIF('Human Resource Management'!$A$4:$A$25,$A36,'Human Resource Management'!$L$4:$L$25)
+SUMIF('Resource Mobilization'!$A$4:$A$25,$A36,'Resource Mobilization'!$L$4:$L$25)
+SUMIF('M&amp;E &amp; Knowledge Management'!$A$4:$A$25,$A36,'M&amp;E &amp; Knowledge Management'!$L$4:$L$25)
+SUMIF('Program Management'!$A$4:$A$25,$A36,'Program Management'!$L$4:$L$25)
+SUMIF(Communications!$A$4:$A$25,$A36,Communications!$L$4:$L$25)
+SUMIF('Grants &amp; Sub-Grants'!$A$4:$A$25,$A36,'Grants &amp; Sub-Grants'!$L$4:$L$25)
+SUMIF('Service Del &amp; Qual Assurance'!$A$4:$A$25,$A36,'Service Del &amp; Qual Assurance'!$L$4:$L$25)
+SUMIF('Coordination &amp; Collaboration'!$A$4:$A$25,$A36,'Coordination &amp; Collaboration'!$L$4:$L$25)
+SUMIF('Advocacy Ntwking Alliance Bldg'!$A$4:$A$25,$A36,'Advocacy Ntwking Alliance Bldg'!$L$4:$L$25)+SUMIF(SBCC!$A$4:$A$31,$A36,SBCC!$L$4:$L$31)</f>
        <v>3</v>
      </c>
      <c r="L36" s="173" t="str">
        <f t="shared" si="9"/>
        <v/>
      </c>
      <c r="M36" s="173">
        <f t="shared" si="10"/>
        <v>3</v>
      </c>
      <c r="N36" s="173" t="str">
        <f t="shared" si="11"/>
        <v/>
      </c>
    </row>
    <row r="37" spans="1:14" ht="15.75" thickBot="1">
      <c r="A37" s="126"/>
      <c r="B37" s="123"/>
      <c r="C37" s="123"/>
      <c r="D37" s="123"/>
      <c r="E37" s="123"/>
      <c r="F37" s="147"/>
      <c r="G37" s="148"/>
      <c r="H37" s="141"/>
      <c r="K37" s="173"/>
      <c r="L37" s="173"/>
      <c r="M37" s="173"/>
      <c r="N37" s="173"/>
    </row>
    <row r="38" spans="1:14" ht="15.75" thickBot="1">
      <c r="A38" s="155" t="s">
        <v>464</v>
      </c>
      <c r="B38" s="130"/>
      <c r="C38" s="131"/>
      <c r="D38" s="131"/>
      <c r="E38" s="131"/>
      <c r="F38" s="132"/>
      <c r="G38" s="134"/>
      <c r="H38" s="135"/>
      <c r="K38" s="173"/>
      <c r="L38" s="173"/>
      <c r="M38" s="173"/>
      <c r="N38" s="173"/>
    </row>
    <row r="39" spans="1:14">
      <c r="A39" s="122" t="s">
        <v>465</v>
      </c>
      <c r="B39" s="123"/>
      <c r="C39" s="123"/>
      <c r="D39" s="123"/>
      <c r="E39" s="123"/>
      <c r="F39" s="145"/>
      <c r="G39" s="140"/>
      <c r="H39" s="141" t="s">
        <v>479</v>
      </c>
      <c r="K39" s="173">
        <f>SUMIF('Governance &amp; Leadership'!$A$4:$A$16,$A39,'Governance &amp; Leadership'!$L$4:$L$16)
+ SUMIF('Finance Ops &amp; Admn'!$A$4:$A$25,$A39,'Finance Ops &amp; Admn'!$L$4:$L$25)
+SUMIF('Human Resource Management'!$A$4:$A$25,$A39,'Human Resource Management'!$L$4:$L$25)
+SUMIF('Resource Mobilization'!$A$4:$A$25,$A39,'Resource Mobilization'!$L$4:$L$25)
+SUMIF('M&amp;E &amp; Knowledge Management'!$A$4:$A$25,$A39,'M&amp;E &amp; Knowledge Management'!$L$4:$L$25)
+SUMIF('Program Management'!$A$4:$A$25,$A39,'Program Management'!$L$4:$L$25)
+SUMIF(Communications!$A$4:$A$25,$A39,Communications!$L$4:$L$25)
+SUMIF('Grants &amp; Sub-Grants'!$A$4:$A$25,$A39,'Grants &amp; Sub-Grants'!$L$4:$L$25)
+SUMIF('Service Del &amp; Qual Assurance'!$A$4:$A$25,$A39,'Service Del &amp; Qual Assurance'!$L$4:$L$25)
+SUMIF('Coordination &amp; Collaboration'!$A$4:$A$25,$A39,'Coordination &amp; Collaboration'!$L$4:$L$25)
+SUMIF('Advocacy Ntwking Alliance Bldg'!$A$4:$A$25,$A39,'Advocacy Ntwking Alliance Bldg'!$L$4:$L$25)+SUMIF(SBCC!$A$4:$A$31,$A39,SBCC!$L$4:$L$31)</f>
        <v>1</v>
      </c>
      <c r="L39" s="173" t="str">
        <f t="shared" ref="L39:L44" si="12">IF(F39="X",$K39,"")</f>
        <v/>
      </c>
      <c r="M39" s="173" t="str">
        <f t="shared" ref="M39:M44" si="13">IF(G39="X",$K39,"")</f>
        <v/>
      </c>
      <c r="N39" s="173">
        <f t="shared" ref="N39:N44" si="14">IF(H39="X",$K39,"")</f>
        <v>1</v>
      </c>
    </row>
    <row r="40" spans="1:14">
      <c r="A40" s="122" t="s">
        <v>210</v>
      </c>
      <c r="B40" s="123"/>
      <c r="C40" s="123"/>
      <c r="D40" s="123"/>
      <c r="E40" s="123"/>
      <c r="F40" s="146"/>
      <c r="G40" s="141"/>
      <c r="H40" s="141" t="s">
        <v>479</v>
      </c>
      <c r="K40" s="173">
        <f>SUMIF('Governance &amp; Leadership'!$A$4:$A$16,$A40,'Governance &amp; Leadership'!$L$4:$L$16)
+ SUMIF('Finance Ops &amp; Admn'!$A$4:$A$25,$A40,'Finance Ops &amp; Admn'!$L$4:$L$25)
+SUMIF('Human Resource Management'!$A$4:$A$25,$A40,'Human Resource Management'!$L$4:$L$25)
+SUMIF('Resource Mobilization'!$A$4:$A$25,$A40,'Resource Mobilization'!$L$4:$L$25)
+SUMIF('M&amp;E &amp; Knowledge Management'!$A$4:$A$25,$A40,'M&amp;E &amp; Knowledge Management'!$L$4:$L$25)
+SUMIF('Program Management'!$A$4:$A$25,$A40,'Program Management'!$L$4:$L$25)
+SUMIF(Communications!$A$4:$A$25,$A40,Communications!$L$4:$L$25)
+SUMIF('Grants &amp; Sub-Grants'!$A$4:$A$25,$A40,'Grants &amp; Sub-Grants'!$L$4:$L$25)
+SUMIF('Service Del &amp; Qual Assurance'!$A$4:$A$25,$A40,'Service Del &amp; Qual Assurance'!$L$4:$L$25)
+SUMIF('Coordination &amp; Collaboration'!$A$4:$A$25,$A40,'Coordination &amp; Collaboration'!$L$4:$L$25)
+SUMIF('Advocacy Ntwking Alliance Bldg'!$A$4:$A$25,$A40,'Advocacy Ntwking Alliance Bldg'!$L$4:$L$25)+SUMIF(SBCC!$A$4:$A$31,$A40,SBCC!$L$4:$L$31)</f>
        <v>1</v>
      </c>
      <c r="L40" s="173" t="str">
        <f t="shared" si="12"/>
        <v/>
      </c>
      <c r="M40" s="173" t="str">
        <f t="shared" si="13"/>
        <v/>
      </c>
      <c r="N40" s="173">
        <f t="shared" si="14"/>
        <v>1</v>
      </c>
    </row>
    <row r="41" spans="1:14">
      <c r="A41" s="122" t="s">
        <v>225</v>
      </c>
      <c r="B41" s="123"/>
      <c r="C41" s="123"/>
      <c r="D41" s="123"/>
      <c r="E41" s="123"/>
      <c r="F41" s="146"/>
      <c r="G41" s="141"/>
      <c r="H41" s="141" t="s">
        <v>479</v>
      </c>
      <c r="K41" s="173">
        <f>SUMIF('Governance &amp; Leadership'!$A$4:$A$16,$A41,'Governance &amp; Leadership'!$L$4:$L$16)
+ SUMIF('Finance Ops &amp; Admn'!$A$4:$A$25,$A41,'Finance Ops &amp; Admn'!$L$4:$L$25)
+SUMIF('Human Resource Management'!$A$4:$A$25,$A41,'Human Resource Management'!$L$4:$L$25)
+SUMIF('Resource Mobilization'!$A$4:$A$25,$A41,'Resource Mobilization'!$L$4:$L$25)
+SUMIF('M&amp;E &amp; Knowledge Management'!$A$4:$A$25,$A41,'M&amp;E &amp; Knowledge Management'!$L$4:$L$25)
+SUMIF('Program Management'!$A$4:$A$25,$A41,'Program Management'!$L$4:$L$25)
+SUMIF(Communications!$A$4:$A$25,$A41,Communications!$L$4:$L$25)
+SUMIF('Grants &amp; Sub-Grants'!$A$4:$A$25,$A41,'Grants &amp; Sub-Grants'!$L$4:$L$25)
+SUMIF('Service Del &amp; Qual Assurance'!$A$4:$A$25,$A41,'Service Del &amp; Qual Assurance'!$L$4:$L$25)
+SUMIF('Coordination &amp; Collaboration'!$A$4:$A$25,$A41,'Coordination &amp; Collaboration'!$L$4:$L$25)
+SUMIF('Advocacy Ntwking Alliance Bldg'!$A$4:$A$25,$A41,'Advocacy Ntwking Alliance Bldg'!$L$4:$L$25)+SUMIF(SBCC!$A$4:$A$31,$A41,SBCC!$L$4:$L$31)</f>
        <v>1</v>
      </c>
      <c r="L41" s="173" t="str">
        <f t="shared" si="12"/>
        <v/>
      </c>
      <c r="M41" s="173" t="str">
        <f t="shared" si="13"/>
        <v/>
      </c>
      <c r="N41" s="173">
        <f t="shared" si="14"/>
        <v>1</v>
      </c>
    </row>
    <row r="42" spans="1:14">
      <c r="A42" s="122" t="s">
        <v>230</v>
      </c>
      <c r="B42" s="123"/>
      <c r="C42" s="123"/>
      <c r="D42" s="123"/>
      <c r="E42" s="123"/>
      <c r="F42" s="146"/>
      <c r="G42" s="141"/>
      <c r="H42" s="141" t="s">
        <v>479</v>
      </c>
      <c r="K42" s="173">
        <f>SUMIF('Governance &amp; Leadership'!$A$4:$A$16,$A42,'Governance &amp; Leadership'!$L$4:$L$16)
+ SUMIF('Finance Ops &amp; Admn'!$A$4:$A$25,$A42,'Finance Ops &amp; Admn'!$L$4:$L$25)
+SUMIF('Human Resource Management'!$A$4:$A$25,$A42,'Human Resource Management'!$L$4:$L$25)
+SUMIF('Resource Mobilization'!$A$4:$A$25,$A42,'Resource Mobilization'!$L$4:$L$25)
+SUMIF('M&amp;E &amp; Knowledge Management'!$A$4:$A$25,$A42,'M&amp;E &amp; Knowledge Management'!$L$4:$L$25)
+SUMIF('Program Management'!$A$4:$A$25,$A42,'Program Management'!$L$4:$L$25)
+SUMIF(Communications!$A$4:$A$25,$A42,Communications!$L$4:$L$25)
+SUMIF('Grants &amp; Sub-Grants'!$A$4:$A$25,$A42,'Grants &amp; Sub-Grants'!$L$4:$L$25)
+SUMIF('Service Del &amp; Qual Assurance'!$A$4:$A$25,$A42,'Service Del &amp; Qual Assurance'!$L$4:$L$25)
+SUMIF('Coordination &amp; Collaboration'!$A$4:$A$25,$A42,'Coordination &amp; Collaboration'!$L$4:$L$25)
+SUMIF('Advocacy Ntwking Alliance Bldg'!$A$4:$A$25,$A42,'Advocacy Ntwking Alliance Bldg'!$L$4:$L$25)+SUMIF(SBCC!$A$4:$A$31,$A42,SBCC!$L$4:$L$31)</f>
        <v>2</v>
      </c>
      <c r="L42" s="173" t="str">
        <f t="shared" si="12"/>
        <v/>
      </c>
      <c r="M42" s="173" t="str">
        <f t="shared" si="13"/>
        <v/>
      </c>
      <c r="N42" s="173">
        <f t="shared" si="14"/>
        <v>2</v>
      </c>
    </row>
    <row r="43" spans="1:14">
      <c r="A43" s="122" t="s">
        <v>232</v>
      </c>
      <c r="B43" s="123"/>
      <c r="C43" s="123"/>
      <c r="D43" s="123"/>
      <c r="E43" s="123"/>
      <c r="F43" s="146"/>
      <c r="G43" s="141"/>
      <c r="H43" s="141" t="s">
        <v>479</v>
      </c>
      <c r="K43" s="173">
        <f>SUMIF('Governance &amp; Leadership'!$A$4:$A$16,$A43,'Governance &amp; Leadership'!$L$4:$L$16)
+ SUMIF('Finance Ops &amp; Admn'!$A$4:$A$25,$A43,'Finance Ops &amp; Admn'!$L$4:$L$25)
+SUMIF('Human Resource Management'!$A$4:$A$25,$A43,'Human Resource Management'!$L$4:$L$25)
+SUMIF('Resource Mobilization'!$A$4:$A$25,$A43,'Resource Mobilization'!$L$4:$L$25)
+SUMIF('M&amp;E &amp; Knowledge Management'!$A$4:$A$25,$A43,'M&amp;E &amp; Knowledge Management'!$L$4:$L$25)
+SUMIF('Program Management'!$A$4:$A$25,$A43,'Program Management'!$L$4:$L$25)
+SUMIF(Communications!$A$4:$A$25,$A43,Communications!$L$4:$L$25)
+SUMIF('Grants &amp; Sub-Grants'!$A$4:$A$25,$A43,'Grants &amp; Sub-Grants'!$L$4:$L$25)
+SUMIF('Service Del &amp; Qual Assurance'!$A$4:$A$25,$A43,'Service Del &amp; Qual Assurance'!$L$4:$L$25)
+SUMIF('Coordination &amp; Collaboration'!$A$4:$A$25,$A43,'Coordination &amp; Collaboration'!$L$4:$L$25)
+SUMIF('Advocacy Ntwking Alliance Bldg'!$A$4:$A$25,$A43,'Advocacy Ntwking Alliance Bldg'!$L$4:$L$25)+SUMIF(SBCC!$A$4:$A$31,$A43,SBCC!$L$4:$L$31)</f>
        <v>1</v>
      </c>
      <c r="L43" s="173" t="str">
        <f t="shared" si="12"/>
        <v/>
      </c>
      <c r="M43" s="173" t="str">
        <f t="shared" si="13"/>
        <v/>
      </c>
      <c r="N43" s="173">
        <f t="shared" si="14"/>
        <v>1</v>
      </c>
    </row>
    <row r="44" spans="1:14">
      <c r="A44" s="122" t="s">
        <v>37</v>
      </c>
      <c r="B44" s="123"/>
      <c r="C44" s="123"/>
      <c r="D44" s="123"/>
      <c r="E44" s="123"/>
      <c r="F44" s="146"/>
      <c r="G44" s="141"/>
      <c r="H44" s="141" t="s">
        <v>479</v>
      </c>
      <c r="K44" s="173">
        <f>SUMIF('Governance &amp; Leadership'!$A$4:$A$16,$A44,'Governance &amp; Leadership'!$L$4:$L$16)
+ SUMIF('Finance Ops &amp; Admn'!$A$4:$A$25,$A44,'Finance Ops &amp; Admn'!$L$4:$L$25)
+SUMIF('Human Resource Management'!$A$4:$A$25,$A44,'Human Resource Management'!$L$4:$L$25)
+SUMIF('Resource Mobilization'!$A$4:$A$25,$A44,'Resource Mobilization'!$L$4:$L$25)
+SUMIF('M&amp;E &amp; Knowledge Management'!$A$4:$A$25,$A44,'M&amp;E &amp; Knowledge Management'!$L$4:$L$25)
+SUMIF('Program Management'!$A$4:$A$25,$A44,'Program Management'!$L$4:$L$25)
+SUMIF(Communications!$A$4:$A$25,$A44,Communications!$L$4:$L$25)
+SUMIF('Grants &amp; Sub-Grants'!$A$4:$A$25,$A44,'Grants &amp; Sub-Grants'!$L$4:$L$25)
+SUMIF('Service Del &amp; Qual Assurance'!$A$4:$A$25,$A44,'Service Del &amp; Qual Assurance'!$L$4:$L$25)
+SUMIF('Coordination &amp; Collaboration'!$A$4:$A$25,$A44,'Coordination &amp; Collaboration'!$L$4:$L$25)
+SUMIF('Advocacy Ntwking Alliance Bldg'!$A$4:$A$25,$A44,'Advocacy Ntwking Alliance Bldg'!$L$4:$L$25)+SUMIF(SBCC!$A$4:$A$31,$A44,SBCC!$L$4:$L$31)</f>
        <v>4</v>
      </c>
      <c r="L44" s="173" t="str">
        <f t="shared" si="12"/>
        <v/>
      </c>
      <c r="M44" s="173" t="str">
        <f t="shared" si="13"/>
        <v/>
      </c>
      <c r="N44" s="173">
        <f t="shared" si="14"/>
        <v>4</v>
      </c>
    </row>
    <row r="45" spans="1:14" ht="15.75" thickBot="1">
      <c r="A45" s="126"/>
      <c r="B45" s="123"/>
      <c r="C45" s="123"/>
      <c r="D45" s="123"/>
      <c r="E45" s="123"/>
      <c r="F45" s="147"/>
      <c r="G45" s="148"/>
      <c r="H45" s="141"/>
      <c r="K45" s="173"/>
      <c r="L45" s="173"/>
      <c r="M45" s="173"/>
      <c r="N45" s="173"/>
    </row>
    <row r="46" spans="1:14" ht="15.75" thickBot="1">
      <c r="A46" s="130" t="s">
        <v>417</v>
      </c>
      <c r="B46" s="131"/>
      <c r="C46" s="131"/>
      <c r="D46" s="131"/>
      <c r="E46" s="132"/>
      <c r="F46" s="134"/>
      <c r="G46" s="134"/>
      <c r="H46" s="136"/>
      <c r="K46" s="173"/>
      <c r="L46" s="173"/>
      <c r="M46" s="173"/>
      <c r="N46" s="173"/>
    </row>
    <row r="47" spans="1:14">
      <c r="A47" s="122" t="s">
        <v>46</v>
      </c>
      <c r="B47" s="123"/>
      <c r="C47" s="123"/>
      <c r="D47" s="123"/>
      <c r="E47" s="123"/>
      <c r="F47" s="145"/>
      <c r="G47" s="140"/>
      <c r="H47" s="141" t="s">
        <v>479</v>
      </c>
      <c r="K47" s="173">
        <f>SUMIF('Governance &amp; Leadership'!$A$4:$A$16,$A47,'Governance &amp; Leadership'!$L$4:$L$16)
+ SUMIF('Finance Ops &amp; Admn'!$A$4:$A$25,$A47,'Finance Ops &amp; Admn'!$L$4:$L$25)
+SUMIF('Human Resource Management'!$A$4:$A$25,$A47,'Human Resource Management'!$L$4:$L$25)
+SUMIF('Resource Mobilization'!$A$4:$A$25,$A47,'Resource Mobilization'!$L$4:$L$25)
+SUMIF('M&amp;E &amp; Knowledge Management'!$A$4:$A$25,$A47,'M&amp;E &amp; Knowledge Management'!$L$4:$L$25)
+SUMIF('Program Management'!$A$4:$A$25,$A47,'Program Management'!$L$4:$L$25)
+SUMIF(Communications!$A$4:$A$25,$A47,Communications!$L$4:$L$25)
+SUMIF('Grants &amp; Sub-Grants'!$A$4:$A$25,$A47,'Grants &amp; Sub-Grants'!$L$4:$L$25)
+SUMIF('Service Del &amp; Qual Assurance'!$A$4:$A$25,$A47,'Service Del &amp; Qual Assurance'!$L$4:$L$25)
+SUMIF('Coordination &amp; Collaboration'!$A$4:$A$25,$A47,'Coordination &amp; Collaboration'!$L$4:$L$25)
+SUMIF('Advocacy Ntwking Alliance Bldg'!$A$4:$A$25,$A47,'Advocacy Ntwking Alliance Bldg'!$L$4:$L$25)+SUMIF(SBCC!$A$4:$A$31,$A47,SBCC!$L$4:$L$31)</f>
        <v>5</v>
      </c>
      <c r="L47" s="173" t="str">
        <f t="shared" ref="L47:L50" si="15">IF(F47="X",$K47,"")</f>
        <v/>
      </c>
      <c r="M47" s="173" t="str">
        <f t="shared" ref="M47:M50" si="16">IF(G47="X",$K47,"")</f>
        <v/>
      </c>
      <c r="N47" s="173">
        <f t="shared" ref="N47:N50" si="17">IF(H47="X",$K47,"")</f>
        <v>5</v>
      </c>
    </row>
    <row r="48" spans="1:14">
      <c r="A48" s="122" t="s">
        <v>466</v>
      </c>
      <c r="B48" s="123"/>
      <c r="C48" s="123"/>
      <c r="D48" s="123"/>
      <c r="E48" s="123"/>
      <c r="F48" s="146"/>
      <c r="G48" s="141"/>
      <c r="H48" s="141" t="s">
        <v>479</v>
      </c>
      <c r="K48" s="173">
        <f>SUMIF('Governance &amp; Leadership'!$A$4:$A$16,$A48,'Governance &amp; Leadership'!$L$4:$L$16)
+ SUMIF('Finance Ops &amp; Admn'!$A$4:$A$25,$A48,'Finance Ops &amp; Admn'!$L$4:$L$25)
+SUMIF('Human Resource Management'!$A$4:$A$25,$A48,'Human Resource Management'!$L$4:$L$25)
+SUMIF('Resource Mobilization'!$A$4:$A$25,$A48,'Resource Mobilization'!$L$4:$L$25)
+SUMIF('M&amp;E &amp; Knowledge Management'!$A$4:$A$25,$A48,'M&amp;E &amp; Knowledge Management'!$L$4:$L$25)
+SUMIF('Program Management'!$A$4:$A$25,$A48,'Program Management'!$L$4:$L$25)
+SUMIF(Communications!$A$4:$A$25,$A48,Communications!$L$4:$L$25)
+SUMIF('Grants &amp; Sub-Grants'!$A$4:$A$25,$A48,'Grants &amp; Sub-Grants'!$L$4:$L$25)
+SUMIF('Service Del &amp; Qual Assurance'!$A$4:$A$25,$A48,'Service Del &amp; Qual Assurance'!$L$4:$L$25)
+SUMIF('Coordination &amp; Collaboration'!$A$4:$A$25,$A48,'Coordination &amp; Collaboration'!$L$4:$L$25)
+SUMIF('Advocacy Ntwking Alliance Bldg'!$A$4:$A$25,$A48,'Advocacy Ntwking Alliance Bldg'!$L$4:$L$25)+SUMIF(SBCC!$A$4:$A$31,$A48,SBCC!$L$4:$L$31)</f>
        <v>5</v>
      </c>
      <c r="L48" s="173" t="str">
        <f t="shared" si="15"/>
        <v/>
      </c>
      <c r="M48" s="173" t="str">
        <f t="shared" si="16"/>
        <v/>
      </c>
      <c r="N48" s="173">
        <f t="shared" si="17"/>
        <v>5</v>
      </c>
    </row>
    <row r="49" spans="1:14">
      <c r="A49" s="122" t="s">
        <v>44</v>
      </c>
      <c r="B49" s="123"/>
      <c r="C49" s="123"/>
      <c r="D49" s="123"/>
      <c r="E49" s="123"/>
      <c r="F49" s="146"/>
      <c r="G49" s="141"/>
      <c r="H49" s="141" t="s">
        <v>479</v>
      </c>
      <c r="K49" s="173">
        <f>SUMIF('Governance &amp; Leadership'!$A$4:$A$16,$A49,'Governance &amp; Leadership'!$L$4:$L$16)
+ SUMIF('Finance Ops &amp; Admn'!$A$4:$A$25,$A49,'Finance Ops &amp; Admn'!$L$4:$L$25)
+SUMIF('Human Resource Management'!$A$4:$A$25,$A49,'Human Resource Management'!$L$4:$L$25)
+SUMIF('Resource Mobilization'!$A$4:$A$25,$A49,'Resource Mobilization'!$L$4:$L$25)
+SUMIF('M&amp;E &amp; Knowledge Management'!$A$4:$A$25,$A49,'M&amp;E &amp; Knowledge Management'!$L$4:$L$25)
+SUMIF('Program Management'!$A$4:$A$25,$A49,'Program Management'!$L$4:$L$25)
+SUMIF(Communications!$A$4:$A$25,$A49,Communications!$L$4:$L$25)
+SUMIF('Grants &amp; Sub-Grants'!$A$4:$A$25,$A49,'Grants &amp; Sub-Grants'!$L$4:$L$25)
+SUMIF('Service Del &amp; Qual Assurance'!$A$4:$A$25,$A49,'Service Del &amp; Qual Assurance'!$L$4:$L$25)
+SUMIF('Coordination &amp; Collaboration'!$A$4:$A$25,$A49,'Coordination &amp; Collaboration'!$L$4:$L$25)
+SUMIF('Advocacy Ntwking Alliance Bldg'!$A$4:$A$25,$A49,'Advocacy Ntwking Alliance Bldg'!$L$4:$L$25)+SUMIF(SBCC!$A$4:$A$31,$A49,SBCC!$L$4:$L$31)</f>
        <v>1</v>
      </c>
      <c r="L49" s="173" t="str">
        <f t="shared" si="15"/>
        <v/>
      </c>
      <c r="M49" s="173" t="str">
        <f t="shared" si="16"/>
        <v/>
      </c>
      <c r="N49" s="173">
        <f t="shared" si="17"/>
        <v>1</v>
      </c>
    </row>
    <row r="50" spans="1:14">
      <c r="A50" s="122" t="s">
        <v>419</v>
      </c>
      <c r="B50" s="123"/>
      <c r="C50" s="123"/>
      <c r="D50" s="123"/>
      <c r="E50" s="123"/>
      <c r="F50" s="146"/>
      <c r="G50" s="141"/>
      <c r="H50" s="141" t="s">
        <v>479</v>
      </c>
      <c r="K50" s="173">
        <f>SUMIF('Governance &amp; Leadership'!$A$4:$A$16,$A50,'Governance &amp; Leadership'!$L$4:$L$16)
+ SUMIF('Finance Ops &amp; Admn'!$A$4:$A$25,$A50,'Finance Ops &amp; Admn'!$L$4:$L$25)
+SUMIF('Human Resource Management'!$A$4:$A$25,$A50,'Human Resource Management'!$L$4:$L$25)
+SUMIF('Resource Mobilization'!$A$4:$A$25,$A50,'Resource Mobilization'!$L$4:$L$25)
+SUMIF('M&amp;E &amp; Knowledge Management'!$A$4:$A$25,$A50,'M&amp;E &amp; Knowledge Management'!$L$4:$L$25)
+SUMIF('Program Management'!$A$4:$A$25,$A50,'Program Management'!$L$4:$L$25)
+SUMIF(Communications!$A$4:$A$25,$A50,Communications!$L$4:$L$25)
+SUMIF('Grants &amp; Sub-Grants'!$A$4:$A$25,$A50,'Grants &amp; Sub-Grants'!$L$4:$L$25)
+SUMIF('Service Del &amp; Qual Assurance'!$A$4:$A$25,$A50,'Service Del &amp; Qual Assurance'!$L$4:$L$25)
+SUMIF('Coordination &amp; Collaboration'!$A$4:$A$25,$A50,'Coordination &amp; Collaboration'!$L$4:$L$25)
+SUMIF('Advocacy Ntwking Alliance Bldg'!$A$4:$A$25,$A50,'Advocacy Ntwking Alliance Bldg'!$L$4:$L$25)+SUMIF(SBCC!$A$4:$A$31,$A50,SBCC!$L$4:$L$31)</f>
        <v>2</v>
      </c>
      <c r="L50" s="173" t="str">
        <f t="shared" si="15"/>
        <v/>
      </c>
      <c r="M50" s="173" t="str">
        <f t="shared" si="16"/>
        <v/>
      </c>
      <c r="N50" s="173">
        <f t="shared" si="17"/>
        <v>2</v>
      </c>
    </row>
    <row r="51" spans="1:14" ht="15.75" thickBot="1">
      <c r="A51" s="126"/>
      <c r="B51" s="123"/>
      <c r="C51" s="123"/>
      <c r="D51" s="123"/>
      <c r="E51" s="123"/>
      <c r="F51" s="147"/>
      <c r="G51" s="148"/>
      <c r="H51" s="141"/>
      <c r="K51" s="173"/>
      <c r="L51" s="173"/>
      <c r="M51" s="173"/>
      <c r="N51" s="173"/>
    </row>
    <row r="52" spans="1:14" ht="15.75" thickBot="1">
      <c r="A52" s="130" t="s">
        <v>469</v>
      </c>
      <c r="B52" s="131"/>
      <c r="C52" s="131"/>
      <c r="D52" s="131"/>
      <c r="E52" s="132"/>
      <c r="F52" s="134"/>
      <c r="G52" s="134"/>
      <c r="H52" s="136"/>
      <c r="K52" s="173"/>
      <c r="L52" s="173"/>
      <c r="M52" s="173"/>
      <c r="N52" s="173"/>
    </row>
    <row r="53" spans="1:14">
      <c r="A53" s="122" t="s">
        <v>467</v>
      </c>
      <c r="B53" s="123"/>
      <c r="C53" s="123"/>
      <c r="D53" s="123"/>
      <c r="E53" s="123"/>
      <c r="F53" s="145" t="s">
        <v>479</v>
      </c>
      <c r="G53" s="140"/>
      <c r="H53" s="141"/>
      <c r="K53" s="173">
        <f>SUMIF('Governance &amp; Leadership'!$A$4:$A$16,$A53,'Governance &amp; Leadership'!$L$4:$L$16)
+ SUMIF('Finance Ops &amp; Admn'!$A$4:$A$25,$A53,'Finance Ops &amp; Admn'!$L$4:$L$25)
+SUMIF('Human Resource Management'!$A$4:$A$25,$A53,'Human Resource Management'!$L$4:$L$25)
+SUMIF('Resource Mobilization'!$A$4:$A$25,$A53,'Resource Mobilization'!$L$4:$L$25)
+SUMIF('M&amp;E &amp; Knowledge Management'!$A$4:$A$25,$A53,'M&amp;E &amp; Knowledge Management'!$L$4:$L$25)
+SUMIF('Program Management'!$A$4:$A$25,$A53,'Program Management'!$L$4:$L$25)
+SUMIF(Communications!$A$4:$A$25,$A53,Communications!$L$4:$L$25)
+SUMIF('Grants &amp; Sub-Grants'!$A$4:$A$25,$A53,'Grants &amp; Sub-Grants'!$L$4:$L$25)
+SUMIF('Service Del &amp; Qual Assurance'!$A$4:$A$25,$A53,'Service Del &amp; Qual Assurance'!$L$4:$L$25)
+SUMIF('Coordination &amp; Collaboration'!$A$4:$A$25,$A53,'Coordination &amp; Collaboration'!$L$4:$L$25)
+SUMIF('Advocacy Ntwking Alliance Bldg'!$A$4:$A$25,$A53,'Advocacy Ntwking Alliance Bldg'!$L$4:$L$25)+SUMIF(SBCC!$A$4:$A$31,$A53,SBCC!$L$4:$L$31)</f>
        <v>2</v>
      </c>
      <c r="L53" s="173">
        <f t="shared" ref="L53:L56" si="18">IF(F53="X",$K53,"")</f>
        <v>2</v>
      </c>
      <c r="M53" s="173" t="str">
        <f t="shared" ref="M53:M56" si="19">IF(G53="X",$K53,"")</f>
        <v/>
      </c>
      <c r="N53" s="173" t="str">
        <f t="shared" ref="N53:N56" si="20">IF(H53="X",$K53,"")</f>
        <v/>
      </c>
    </row>
    <row r="54" spans="1:14">
      <c r="A54" s="122" t="s">
        <v>468</v>
      </c>
      <c r="B54" s="123"/>
      <c r="C54" s="123"/>
      <c r="D54" s="123"/>
      <c r="E54" s="123"/>
      <c r="F54" s="146" t="s">
        <v>479</v>
      </c>
      <c r="G54" s="141"/>
      <c r="H54" s="141"/>
      <c r="K54" s="173">
        <f>SUMIF('Governance &amp; Leadership'!$A$4:$A$16,$A54,'Governance &amp; Leadership'!$L$4:$L$16)
+ SUMIF('Finance Ops &amp; Admn'!$A$4:$A$25,$A54,'Finance Ops &amp; Admn'!$L$4:$L$25)
+SUMIF('Human Resource Management'!$A$4:$A$25,$A54,'Human Resource Management'!$L$4:$L$25)
+SUMIF('Resource Mobilization'!$A$4:$A$25,$A54,'Resource Mobilization'!$L$4:$L$25)
+SUMIF('M&amp;E &amp; Knowledge Management'!$A$4:$A$25,$A54,'M&amp;E &amp; Knowledge Management'!$L$4:$L$25)
+SUMIF('Program Management'!$A$4:$A$25,$A54,'Program Management'!$L$4:$L$25)
+SUMIF(Communications!$A$4:$A$25,$A54,Communications!$L$4:$L$25)
+SUMIF('Grants &amp; Sub-Grants'!$A$4:$A$25,$A54,'Grants &amp; Sub-Grants'!$L$4:$L$25)
+SUMIF('Service Del &amp; Qual Assurance'!$A$4:$A$25,$A54,'Service Del &amp; Qual Assurance'!$L$4:$L$25)
+SUMIF('Coordination &amp; Collaboration'!$A$4:$A$25,$A54,'Coordination &amp; Collaboration'!$L$4:$L$25)
+SUMIF('Advocacy Ntwking Alliance Bldg'!$A$4:$A$25,$A54,'Advocacy Ntwking Alliance Bldg'!$L$4:$L$25)+SUMIF(SBCC!$A$4:$A$31,$A54,SBCC!$L$4:$L$31)</f>
        <v>2</v>
      </c>
      <c r="L54" s="173">
        <f t="shared" si="18"/>
        <v>2</v>
      </c>
      <c r="M54" s="173" t="str">
        <f t="shared" si="19"/>
        <v/>
      </c>
      <c r="N54" s="173" t="str">
        <f t="shared" si="20"/>
        <v/>
      </c>
    </row>
    <row r="55" spans="1:14">
      <c r="A55" s="122" t="s">
        <v>471</v>
      </c>
      <c r="B55" s="123"/>
      <c r="C55" s="123"/>
      <c r="D55" s="123"/>
      <c r="E55" s="123"/>
      <c r="F55" s="146" t="s">
        <v>479</v>
      </c>
      <c r="G55" s="141"/>
      <c r="H55" s="141"/>
      <c r="K55" s="173">
        <f>SUMIF('Governance &amp; Leadership'!$A$4:$A$16,$A55,'Governance &amp; Leadership'!$L$4:$L$16)
+ SUMIF('Finance Ops &amp; Admn'!$A$4:$A$25,$A55,'Finance Ops &amp; Admn'!$L$4:$L$25)
+SUMIF('Human Resource Management'!$A$4:$A$25,$A55,'Human Resource Management'!$L$4:$L$25)
+SUMIF('Resource Mobilization'!$A$4:$A$25,$A55,'Resource Mobilization'!$L$4:$L$25)
+SUMIF('M&amp;E &amp; Knowledge Management'!$A$4:$A$25,$A55,'M&amp;E &amp; Knowledge Management'!$L$4:$L$25)
+SUMIF('Program Management'!$A$4:$A$25,$A55,'Program Management'!$L$4:$L$25)
+SUMIF(Communications!$A$4:$A$25,$A55,Communications!$L$4:$L$25)
+SUMIF('Grants &amp; Sub-Grants'!$A$4:$A$25,$A55,'Grants &amp; Sub-Grants'!$L$4:$L$25)
+SUMIF('Service Del &amp; Qual Assurance'!$A$4:$A$25,$A55,'Service Del &amp; Qual Assurance'!$L$4:$L$25)
+SUMIF('Coordination &amp; Collaboration'!$A$4:$A$25,$A55,'Coordination &amp; Collaboration'!$L$4:$L$25)
+SUMIF('Advocacy Ntwking Alliance Bldg'!$A$4:$A$25,$A55,'Advocacy Ntwking Alliance Bldg'!$L$4:$L$25)+SUMIF(SBCC!$A$4:$A$31,$A55,SBCC!$L$4:$L$31)</f>
        <v>3</v>
      </c>
      <c r="L55" s="173">
        <f t="shared" si="18"/>
        <v>3</v>
      </c>
      <c r="M55" s="173" t="str">
        <f t="shared" si="19"/>
        <v/>
      </c>
      <c r="N55" s="173" t="str">
        <f t="shared" si="20"/>
        <v/>
      </c>
    </row>
    <row r="56" spans="1:14">
      <c r="A56" s="122" t="s">
        <v>45</v>
      </c>
      <c r="B56" s="123"/>
      <c r="C56" s="123"/>
      <c r="D56" s="123"/>
      <c r="E56" s="123"/>
      <c r="F56" s="146" t="s">
        <v>479</v>
      </c>
      <c r="G56" s="141"/>
      <c r="H56" s="141"/>
      <c r="K56" s="173">
        <f>SUMIF('Governance &amp; Leadership'!$A$4:$A$16,$A56,'Governance &amp; Leadership'!$L$4:$L$16)
+ SUMIF('Finance Ops &amp; Admn'!$A$4:$A$25,$A56,'Finance Ops &amp; Admn'!$L$4:$L$25)
+SUMIF('Human Resource Management'!$A$4:$A$25,$A56,'Human Resource Management'!$L$4:$L$25)
+SUMIF('Resource Mobilization'!$A$4:$A$25,$A56,'Resource Mobilization'!$L$4:$L$25)
+SUMIF('M&amp;E &amp; Knowledge Management'!$A$4:$A$25,$A56,'M&amp;E &amp; Knowledge Management'!$L$4:$L$25)
+SUMIF('Program Management'!$A$4:$A$25,$A56,'Program Management'!$L$4:$L$25)
+SUMIF(Communications!$A$4:$A$25,$A56,Communications!$L$4:$L$25)
+SUMIF('Grants &amp; Sub-Grants'!$A$4:$A$25,$A56,'Grants &amp; Sub-Grants'!$L$4:$L$25)
+SUMIF('Service Del &amp; Qual Assurance'!$A$4:$A$25,$A56,'Service Del &amp; Qual Assurance'!$L$4:$L$25)
+SUMIF('Coordination &amp; Collaboration'!$A$4:$A$25,$A56,'Coordination &amp; Collaboration'!$L$4:$L$25)
+SUMIF('Advocacy Ntwking Alliance Bldg'!$A$4:$A$25,$A56,'Advocacy Ntwking Alliance Bldg'!$L$4:$L$25)+SUMIF(SBCC!$A$4:$A$31,$A56,SBCC!$L$4:$L$31)</f>
        <v>4</v>
      </c>
      <c r="L56" s="173">
        <f t="shared" si="18"/>
        <v>4</v>
      </c>
      <c r="M56" s="173" t="str">
        <f t="shared" si="19"/>
        <v/>
      </c>
      <c r="N56" s="173" t="str">
        <f t="shared" si="20"/>
        <v/>
      </c>
    </row>
    <row r="57" spans="1:14" ht="15.75" thickBot="1">
      <c r="A57" s="126"/>
      <c r="B57" s="123"/>
      <c r="C57" s="123"/>
      <c r="D57" s="123"/>
      <c r="E57" s="123"/>
      <c r="F57" s="147"/>
      <c r="G57" s="148"/>
      <c r="H57" s="141"/>
      <c r="K57" s="173"/>
      <c r="L57" s="173"/>
      <c r="M57" s="173"/>
      <c r="N57" s="173"/>
    </row>
    <row r="58" spans="1:14" ht="15.75" thickBot="1">
      <c r="A58" s="130" t="s">
        <v>472</v>
      </c>
      <c r="B58" s="131"/>
      <c r="C58" s="131"/>
      <c r="D58" s="131"/>
      <c r="E58" s="132"/>
      <c r="F58" s="134"/>
      <c r="G58" s="134"/>
      <c r="H58" s="136"/>
      <c r="K58" s="173"/>
      <c r="L58" s="173"/>
      <c r="M58" s="173"/>
      <c r="N58" s="173"/>
    </row>
    <row r="59" spans="1:14">
      <c r="A59" s="122" t="s">
        <v>14</v>
      </c>
      <c r="B59" s="123"/>
      <c r="C59" s="123"/>
      <c r="D59" s="123"/>
      <c r="E59" s="123"/>
      <c r="F59" s="145"/>
      <c r="G59" s="140"/>
      <c r="H59" s="141"/>
      <c r="K59" s="173">
        <f>SUMIF('Governance &amp; Leadership'!$A$4:$A$16,$A59,'Governance &amp; Leadership'!$L$4:$L$16)
+ SUMIF('Finance Ops &amp; Admn'!$A$4:$A$25,$A59,'Finance Ops &amp; Admn'!$L$4:$L$25)
+SUMIF('Human Resource Management'!$A$4:$A$25,$A59,'Human Resource Management'!$L$4:$L$25)
+SUMIF('Resource Mobilization'!$A$4:$A$25,$A59,'Resource Mobilization'!$L$4:$L$25)
+SUMIF('M&amp;E &amp; Knowledge Management'!$A$4:$A$25,$A59,'M&amp;E &amp; Knowledge Management'!$L$4:$L$25)
+SUMIF('Program Management'!$A$4:$A$25,$A59,'Program Management'!$L$4:$L$25)
+SUMIF(Communications!$A$4:$A$25,$A59,Communications!$L$4:$L$25)
+SUMIF('Grants &amp; Sub-Grants'!$A$4:$A$25,$A59,'Grants &amp; Sub-Grants'!$L$4:$L$25)
+SUMIF('Service Del &amp; Qual Assurance'!$A$4:$A$25,$A59,'Service Del &amp; Qual Assurance'!$L$4:$L$25)
+SUMIF('Coordination &amp; Collaboration'!$A$4:$A$25,$A59,'Coordination &amp; Collaboration'!$L$4:$L$25)
+SUMIF('Advocacy Ntwking Alliance Bldg'!$A$4:$A$25,$A59,'Advocacy Ntwking Alliance Bldg'!$L$4:$L$25)+SUMIF(SBCC!$A$4:$A$31,$A59,SBCC!$L$4:$L$31)</f>
        <v>0</v>
      </c>
      <c r="L59" s="173" t="str">
        <f t="shared" ref="L59:L65" si="21">IF(F59="X",$K59,"")</f>
        <v/>
      </c>
      <c r="M59" s="173" t="str">
        <f t="shared" ref="M59:M65" si="22">IF(G59="X",$K59,"")</f>
        <v/>
      </c>
      <c r="N59" s="173" t="str">
        <f t="shared" ref="N59:N65" si="23">IF(H59="X",$K59,"")</f>
        <v/>
      </c>
    </row>
    <row r="60" spans="1:14">
      <c r="A60" s="122" t="s">
        <v>302</v>
      </c>
      <c r="B60" s="123"/>
      <c r="C60" s="123"/>
      <c r="D60" s="123"/>
      <c r="E60" s="123"/>
      <c r="F60" s="146"/>
      <c r="G60" s="141"/>
      <c r="H60" s="141"/>
      <c r="K60" s="173">
        <f>SUMIF('Governance &amp; Leadership'!$A$4:$A$16,$A60,'Governance &amp; Leadership'!$L$4:$L$16)
+ SUMIF('Finance Ops &amp; Admn'!$A$4:$A$25,$A60,'Finance Ops &amp; Admn'!$L$4:$L$25)
+SUMIF('Human Resource Management'!$A$4:$A$25,$A60,'Human Resource Management'!$L$4:$L$25)
+SUMIF('Resource Mobilization'!$A$4:$A$25,$A60,'Resource Mobilization'!$L$4:$L$25)
+SUMIF('M&amp;E &amp; Knowledge Management'!$A$4:$A$25,$A60,'M&amp;E &amp; Knowledge Management'!$L$4:$L$25)
+SUMIF('Program Management'!$A$4:$A$25,$A60,'Program Management'!$L$4:$L$25)
+SUMIF(Communications!$A$4:$A$25,$A60,Communications!$L$4:$L$25)
+SUMIF('Grants &amp; Sub-Grants'!$A$4:$A$25,$A60,'Grants &amp; Sub-Grants'!$L$4:$L$25)
+SUMIF('Service Del &amp; Qual Assurance'!$A$4:$A$25,$A60,'Service Del &amp; Qual Assurance'!$L$4:$L$25)
+SUMIF('Coordination &amp; Collaboration'!$A$4:$A$25,$A60,'Coordination &amp; Collaboration'!$L$4:$L$25)
+SUMIF('Advocacy Ntwking Alliance Bldg'!$A$4:$A$25,$A60,'Advocacy Ntwking Alliance Bldg'!$L$4:$L$25)+SUMIF(SBCC!$A$4:$A$31,$A60,SBCC!$L$4:$L$31)</f>
        <v>0</v>
      </c>
      <c r="L60" s="173" t="str">
        <f t="shared" si="21"/>
        <v/>
      </c>
      <c r="M60" s="173" t="str">
        <f t="shared" si="22"/>
        <v/>
      </c>
      <c r="N60" s="173" t="str">
        <f t="shared" si="23"/>
        <v/>
      </c>
    </row>
    <row r="61" spans="1:14">
      <c r="A61" s="122" t="s">
        <v>423</v>
      </c>
      <c r="B61" s="123"/>
      <c r="C61" s="123"/>
      <c r="D61" s="123"/>
      <c r="E61" s="123"/>
      <c r="F61" s="146"/>
      <c r="G61" s="141"/>
      <c r="H61" s="141"/>
      <c r="K61" s="173">
        <f>SUMIF('Governance &amp; Leadership'!$A$4:$A$16,$A61,'Governance &amp; Leadership'!$L$4:$L$16)
+ SUMIF('Finance Ops &amp; Admn'!$A$4:$A$25,$A61,'Finance Ops &amp; Admn'!$L$4:$L$25)
+SUMIF('Human Resource Management'!$A$4:$A$25,$A61,'Human Resource Management'!$L$4:$L$25)
+SUMIF('Resource Mobilization'!$A$4:$A$25,$A61,'Resource Mobilization'!$L$4:$L$25)
+SUMIF('M&amp;E &amp; Knowledge Management'!$A$4:$A$25,$A61,'M&amp;E &amp; Knowledge Management'!$L$4:$L$25)
+SUMIF('Program Management'!$A$4:$A$25,$A61,'Program Management'!$L$4:$L$25)
+SUMIF(Communications!$A$4:$A$25,$A61,Communications!$L$4:$L$25)
+SUMIF('Grants &amp; Sub-Grants'!$A$4:$A$25,$A61,'Grants &amp; Sub-Grants'!$L$4:$L$25)
+SUMIF('Service Del &amp; Qual Assurance'!$A$4:$A$25,$A61,'Service Del &amp; Qual Assurance'!$L$4:$L$25)
+SUMIF('Coordination &amp; Collaboration'!$A$4:$A$25,$A61,'Coordination &amp; Collaboration'!$L$4:$L$25)
+SUMIF('Advocacy Ntwking Alliance Bldg'!$A$4:$A$25,$A61,'Advocacy Ntwking Alliance Bldg'!$L$4:$L$25)+SUMIF(SBCC!$A$4:$A$31,$A61,SBCC!$L$4:$L$31)</f>
        <v>0</v>
      </c>
      <c r="L61" s="173" t="str">
        <f t="shared" si="21"/>
        <v/>
      </c>
      <c r="M61" s="173" t="str">
        <f t="shared" si="22"/>
        <v/>
      </c>
      <c r="N61" s="173" t="str">
        <f t="shared" si="23"/>
        <v/>
      </c>
    </row>
    <row r="62" spans="1:14">
      <c r="A62" s="122" t="s">
        <v>476</v>
      </c>
      <c r="B62" s="123"/>
      <c r="C62" s="123"/>
      <c r="D62" s="123"/>
      <c r="E62" s="123"/>
      <c r="F62" s="146"/>
      <c r="G62" s="141"/>
      <c r="H62" s="141"/>
      <c r="K62" s="173">
        <f>SUMIF('Governance &amp; Leadership'!$A$4:$A$16,$A62,'Governance &amp; Leadership'!$L$4:$L$16)
+ SUMIF('Finance Ops &amp; Admn'!$A$4:$A$25,$A62,'Finance Ops &amp; Admn'!$L$4:$L$25)
+SUMIF('Human Resource Management'!$A$4:$A$25,$A62,'Human Resource Management'!$L$4:$L$25)
+SUMIF('Resource Mobilization'!$A$4:$A$25,$A62,'Resource Mobilization'!$L$4:$L$25)
+SUMIF('M&amp;E &amp; Knowledge Management'!$A$4:$A$25,$A62,'M&amp;E &amp; Knowledge Management'!$L$4:$L$25)
+SUMIF('Program Management'!$A$4:$A$25,$A62,'Program Management'!$L$4:$L$25)
+SUMIF(Communications!$A$4:$A$25,$A62,Communications!$L$4:$L$25)
+SUMIF('Grants &amp; Sub-Grants'!$A$4:$A$25,$A62,'Grants &amp; Sub-Grants'!$L$4:$L$25)
+SUMIF('Service Del &amp; Qual Assurance'!$A$4:$A$25,$A62,'Service Del &amp; Qual Assurance'!$L$4:$L$25)
+SUMIF('Coordination &amp; Collaboration'!$A$4:$A$25,$A62,'Coordination &amp; Collaboration'!$L$4:$L$25)
+SUMIF('Advocacy Ntwking Alliance Bldg'!$A$4:$A$25,$A62,'Advocacy Ntwking Alliance Bldg'!$L$4:$L$25)+SUMIF(SBCC!$A$4:$A$31,$A62,SBCC!$L$4:$L$31)</f>
        <v>0</v>
      </c>
      <c r="L62" s="173" t="str">
        <f t="shared" si="21"/>
        <v/>
      </c>
      <c r="M62" s="173" t="str">
        <f t="shared" si="22"/>
        <v/>
      </c>
      <c r="N62" s="173" t="str">
        <f t="shared" si="23"/>
        <v/>
      </c>
    </row>
    <row r="63" spans="1:14">
      <c r="A63" s="122" t="s">
        <v>473</v>
      </c>
      <c r="B63" s="123"/>
      <c r="C63" s="123"/>
      <c r="D63" s="123"/>
      <c r="E63" s="123"/>
      <c r="F63" s="146"/>
      <c r="G63" s="141"/>
      <c r="H63" s="141"/>
      <c r="K63" s="173">
        <f>SUMIF('Governance &amp; Leadership'!$A$4:$A$16,$A63,'Governance &amp; Leadership'!$L$4:$L$16)
+ SUMIF('Finance Ops &amp; Admn'!$A$4:$A$25,$A63,'Finance Ops &amp; Admn'!$L$4:$L$25)
+SUMIF('Human Resource Management'!$A$4:$A$25,$A63,'Human Resource Management'!$L$4:$L$25)
+SUMIF('Resource Mobilization'!$A$4:$A$25,$A63,'Resource Mobilization'!$L$4:$L$25)
+SUMIF('M&amp;E &amp; Knowledge Management'!$A$4:$A$25,$A63,'M&amp;E &amp; Knowledge Management'!$L$4:$L$25)
+SUMIF('Program Management'!$A$4:$A$25,$A63,'Program Management'!$L$4:$L$25)
+SUMIF(Communications!$A$4:$A$25,$A63,Communications!$L$4:$L$25)
+SUMIF('Grants &amp; Sub-Grants'!$A$4:$A$25,$A63,'Grants &amp; Sub-Grants'!$L$4:$L$25)
+SUMIF('Service Del &amp; Qual Assurance'!$A$4:$A$25,$A63,'Service Del &amp; Qual Assurance'!$L$4:$L$25)
+SUMIF('Coordination &amp; Collaboration'!$A$4:$A$25,$A63,'Coordination &amp; Collaboration'!$L$4:$L$25)
+SUMIF('Advocacy Ntwking Alliance Bldg'!$A$4:$A$25,$A63,'Advocacy Ntwking Alliance Bldg'!$L$4:$L$25)+SUMIF(SBCC!$A$4:$A$31,$A63,SBCC!$L$4:$L$31)</f>
        <v>0</v>
      </c>
      <c r="L63" s="173" t="str">
        <f t="shared" si="21"/>
        <v/>
      </c>
      <c r="M63" s="173" t="str">
        <f t="shared" si="22"/>
        <v/>
      </c>
      <c r="N63" s="173" t="str">
        <f t="shared" si="23"/>
        <v/>
      </c>
    </row>
    <row r="64" spans="1:14">
      <c r="A64" s="122" t="s">
        <v>474</v>
      </c>
      <c r="B64" s="123"/>
      <c r="C64" s="123"/>
      <c r="D64" s="123"/>
      <c r="E64" s="123"/>
      <c r="F64" s="146"/>
      <c r="G64" s="141"/>
      <c r="H64" s="141"/>
      <c r="K64" s="173">
        <f>SUMIF('Governance &amp; Leadership'!$A$4:$A$16,$A64,'Governance &amp; Leadership'!$L$4:$L$16)
+ SUMIF('Finance Ops &amp; Admn'!$A$4:$A$25,$A64,'Finance Ops &amp; Admn'!$L$4:$L$25)
+SUMIF('Human Resource Management'!$A$4:$A$25,$A64,'Human Resource Management'!$L$4:$L$25)
+SUMIF('Resource Mobilization'!$A$4:$A$25,$A64,'Resource Mobilization'!$L$4:$L$25)
+SUMIF('M&amp;E &amp; Knowledge Management'!$A$4:$A$25,$A64,'M&amp;E &amp; Knowledge Management'!$L$4:$L$25)
+SUMIF('Program Management'!$A$4:$A$25,$A64,'Program Management'!$L$4:$L$25)
+SUMIF(Communications!$A$4:$A$25,$A64,Communications!$L$4:$L$25)
+SUMIF('Grants &amp; Sub-Grants'!$A$4:$A$25,$A64,'Grants &amp; Sub-Grants'!$L$4:$L$25)
+SUMIF('Service Del &amp; Qual Assurance'!$A$4:$A$25,$A64,'Service Del &amp; Qual Assurance'!$L$4:$L$25)
+SUMIF('Coordination &amp; Collaboration'!$A$4:$A$25,$A64,'Coordination &amp; Collaboration'!$L$4:$L$25)
+SUMIF('Advocacy Ntwking Alliance Bldg'!$A$4:$A$25,$A64,'Advocacy Ntwking Alliance Bldg'!$L$4:$L$25)+SUMIF(SBCC!$A$4:$A$31,$A64,SBCC!$L$4:$L$31)</f>
        <v>0</v>
      </c>
      <c r="L64" s="173" t="str">
        <f t="shared" si="21"/>
        <v/>
      </c>
      <c r="M64" s="173" t="str">
        <f t="shared" si="22"/>
        <v/>
      </c>
      <c r="N64" s="173" t="str">
        <f t="shared" si="23"/>
        <v/>
      </c>
    </row>
    <row r="65" spans="1:14">
      <c r="A65" s="122" t="s">
        <v>475</v>
      </c>
      <c r="B65" s="123"/>
      <c r="C65" s="123"/>
      <c r="D65" s="123"/>
      <c r="E65" s="123"/>
      <c r="F65" s="146"/>
      <c r="G65" s="141"/>
      <c r="H65" s="141"/>
      <c r="K65" s="173">
        <f>SUMIF('Governance &amp; Leadership'!$A$4:$A$16,$A65,'Governance &amp; Leadership'!$L$4:$L$16)
+ SUMIF('Finance Ops &amp; Admn'!$A$4:$A$25,$A65,'Finance Ops &amp; Admn'!$L$4:$L$25)
+SUMIF('Human Resource Management'!$A$4:$A$25,$A65,'Human Resource Management'!$L$4:$L$25)
+SUMIF('Resource Mobilization'!$A$4:$A$25,$A65,'Resource Mobilization'!$L$4:$L$25)
+SUMIF('M&amp;E &amp; Knowledge Management'!$A$4:$A$25,$A65,'M&amp;E &amp; Knowledge Management'!$L$4:$L$25)
+SUMIF('Program Management'!$A$4:$A$25,$A65,'Program Management'!$L$4:$L$25)
+SUMIF(Communications!$A$4:$A$25,$A65,Communications!$L$4:$L$25)
+SUMIF('Grants &amp; Sub-Grants'!$A$4:$A$25,$A65,'Grants &amp; Sub-Grants'!$L$4:$L$25)
+SUMIF('Service Del &amp; Qual Assurance'!$A$4:$A$25,$A65,'Service Del &amp; Qual Assurance'!$L$4:$L$25)
+SUMIF('Coordination &amp; Collaboration'!$A$4:$A$25,$A65,'Coordination &amp; Collaboration'!$L$4:$L$25)
+SUMIF('Advocacy Ntwking Alliance Bldg'!$A$4:$A$25,$A65,'Advocacy Ntwking Alliance Bldg'!$L$4:$L$25)+SUMIF(SBCC!$A$4:$A$31,$A65,SBCC!$L$4:$L$31)</f>
        <v>0</v>
      </c>
      <c r="L65" s="173" t="str">
        <f t="shared" si="21"/>
        <v/>
      </c>
      <c r="M65" s="173" t="str">
        <f t="shared" si="22"/>
        <v/>
      </c>
      <c r="N65" s="173" t="str">
        <f t="shared" si="23"/>
        <v/>
      </c>
    </row>
    <row r="66" spans="1:14" ht="15.75" thickBot="1">
      <c r="A66" s="126"/>
      <c r="B66" s="123"/>
      <c r="C66" s="123"/>
      <c r="D66" s="123"/>
      <c r="E66" s="123"/>
      <c r="F66" s="147"/>
      <c r="G66" s="148"/>
      <c r="H66" s="141"/>
      <c r="K66" s="173"/>
      <c r="L66" s="173"/>
      <c r="M66" s="173"/>
      <c r="N66" s="173"/>
    </row>
    <row r="67" spans="1:14" ht="15.75" thickBot="1">
      <c r="A67" s="130" t="s">
        <v>441</v>
      </c>
      <c r="B67" s="131"/>
      <c r="C67" s="131"/>
      <c r="D67" s="131"/>
      <c r="E67" s="132"/>
      <c r="F67" s="134"/>
      <c r="G67" s="134"/>
      <c r="H67" s="136"/>
      <c r="K67" s="173"/>
      <c r="L67" s="173"/>
      <c r="M67" s="173"/>
      <c r="N67" s="173"/>
    </row>
    <row r="68" spans="1:14">
      <c r="A68" s="137" t="s">
        <v>338</v>
      </c>
      <c r="B68" s="138"/>
      <c r="C68" s="138"/>
      <c r="D68" s="138"/>
      <c r="E68" s="139"/>
      <c r="F68" s="145"/>
      <c r="G68" s="140"/>
      <c r="H68" s="141"/>
      <c r="K68" s="173">
        <f>SUMIF('Governance &amp; Leadership'!$A$4:$A$16,$A68,'Governance &amp; Leadership'!$L$4:$L$16)
+ SUMIF('Finance Ops &amp; Admn'!$A$4:$A$25,$A68,'Finance Ops &amp; Admn'!$L$4:$L$25)
+SUMIF('Human Resource Management'!$A$4:$A$25,$A68,'Human Resource Management'!$L$4:$L$25)
+SUMIF('Resource Mobilization'!$A$4:$A$25,$A68,'Resource Mobilization'!$L$4:$L$25)
+SUMIF('M&amp;E &amp; Knowledge Management'!$A$4:$A$25,$A68,'M&amp;E &amp; Knowledge Management'!$L$4:$L$25)
+SUMIF('Program Management'!$A$4:$A$25,$A68,'Program Management'!$L$4:$L$25)
+SUMIF(Communications!$A$4:$A$25,$A68,Communications!$L$4:$L$25)
+SUMIF('Grants &amp; Sub-Grants'!$A$4:$A$25,$A68,'Grants &amp; Sub-Grants'!$L$4:$L$25)
+SUMIF('Service Del &amp; Qual Assurance'!$A$4:$A$25,$A68,'Service Del &amp; Qual Assurance'!$L$4:$L$25)
+SUMIF('Coordination &amp; Collaboration'!$A$4:$A$25,$A68,'Coordination &amp; Collaboration'!$L$4:$L$25)
+SUMIF('Advocacy Ntwking Alliance Bldg'!$A$4:$A$25,$A68,'Advocacy Ntwking Alliance Bldg'!$L$4:$L$25)+SUMIF(SBCC!$A$4:$A$31,$A68,SBCC!$L$4:$L$31)</f>
        <v>0</v>
      </c>
      <c r="L68" s="173" t="str">
        <f t="shared" ref="L68:L72" si="24">IF(F68="X",$K68,"")</f>
        <v/>
      </c>
      <c r="M68" s="173" t="str">
        <f t="shared" ref="M68:M72" si="25">IF(G68="X",$K68,"")</f>
        <v/>
      </c>
      <c r="N68" s="173" t="str">
        <f t="shared" ref="N68:N72" si="26">IF(H68="X",$K68,"")</f>
        <v/>
      </c>
    </row>
    <row r="69" spans="1:14">
      <c r="A69" s="122" t="s">
        <v>13</v>
      </c>
      <c r="B69" s="123"/>
      <c r="C69" s="123"/>
      <c r="D69" s="123"/>
      <c r="E69" s="124"/>
      <c r="F69" s="146"/>
      <c r="G69" s="141"/>
      <c r="H69" s="141"/>
      <c r="K69" s="173">
        <f>SUMIF('Governance &amp; Leadership'!$A$4:$A$16,$A69,'Governance &amp; Leadership'!$L$4:$L$16)
+ SUMIF('Finance Ops &amp; Admn'!$A$4:$A$25,$A69,'Finance Ops &amp; Admn'!$L$4:$L$25)
+SUMIF('Human Resource Management'!$A$4:$A$25,$A69,'Human Resource Management'!$L$4:$L$25)
+SUMIF('Resource Mobilization'!$A$4:$A$25,$A69,'Resource Mobilization'!$L$4:$L$25)
+SUMIF('M&amp;E &amp; Knowledge Management'!$A$4:$A$25,$A69,'M&amp;E &amp; Knowledge Management'!$L$4:$L$25)
+SUMIF('Program Management'!$A$4:$A$25,$A69,'Program Management'!$L$4:$L$25)
+SUMIF(Communications!$A$4:$A$25,$A69,Communications!$L$4:$L$25)
+SUMIF('Grants &amp; Sub-Grants'!$A$4:$A$25,$A69,'Grants &amp; Sub-Grants'!$L$4:$L$25)
+SUMIF('Service Del &amp; Qual Assurance'!$A$4:$A$25,$A69,'Service Del &amp; Qual Assurance'!$L$4:$L$25)
+SUMIF('Coordination &amp; Collaboration'!$A$4:$A$25,$A69,'Coordination &amp; Collaboration'!$L$4:$L$25)
+SUMIF('Advocacy Ntwking Alliance Bldg'!$A$4:$A$25,$A69,'Advocacy Ntwking Alliance Bldg'!$L$4:$L$25)+SUMIF(SBCC!$A$4:$A$31,$A69,SBCC!$L$4:$L$31)</f>
        <v>0</v>
      </c>
      <c r="L69" s="173" t="str">
        <f t="shared" si="24"/>
        <v/>
      </c>
      <c r="M69" s="173" t="str">
        <f t="shared" si="25"/>
        <v/>
      </c>
      <c r="N69" s="173" t="str">
        <f t="shared" si="26"/>
        <v/>
      </c>
    </row>
    <row r="70" spans="1:14">
      <c r="A70" s="122" t="s">
        <v>339</v>
      </c>
      <c r="B70" s="123"/>
      <c r="C70" s="123"/>
      <c r="D70" s="123"/>
      <c r="E70" s="124"/>
      <c r="F70" s="146"/>
      <c r="G70" s="141"/>
      <c r="H70" s="141"/>
      <c r="K70" s="173">
        <f>SUMIF('Governance &amp; Leadership'!$A$4:$A$16,$A70,'Governance &amp; Leadership'!$L$4:$L$16)
+ SUMIF('Finance Ops &amp; Admn'!$A$4:$A$25,$A70,'Finance Ops &amp; Admn'!$L$4:$L$25)
+SUMIF('Human Resource Management'!$A$4:$A$25,$A70,'Human Resource Management'!$L$4:$L$25)
+SUMIF('Resource Mobilization'!$A$4:$A$25,$A70,'Resource Mobilization'!$L$4:$L$25)
+SUMIF('M&amp;E &amp; Knowledge Management'!$A$4:$A$25,$A70,'M&amp;E &amp; Knowledge Management'!$L$4:$L$25)
+SUMIF('Program Management'!$A$4:$A$25,$A70,'Program Management'!$L$4:$L$25)
+SUMIF(Communications!$A$4:$A$25,$A70,Communications!$L$4:$L$25)
+SUMIF('Grants &amp; Sub-Grants'!$A$4:$A$25,$A70,'Grants &amp; Sub-Grants'!$L$4:$L$25)
+SUMIF('Service Del &amp; Qual Assurance'!$A$4:$A$25,$A70,'Service Del &amp; Qual Assurance'!$L$4:$L$25)
+SUMIF('Coordination &amp; Collaboration'!$A$4:$A$25,$A70,'Coordination &amp; Collaboration'!$L$4:$L$25)
+SUMIF('Advocacy Ntwking Alliance Bldg'!$A$4:$A$25,$A70,'Advocacy Ntwking Alliance Bldg'!$L$4:$L$25)+SUMIF(SBCC!$A$4:$A$31,$A70,SBCC!$L$4:$L$31)</f>
        <v>0</v>
      </c>
      <c r="L70" s="173" t="str">
        <f t="shared" si="24"/>
        <v/>
      </c>
      <c r="M70" s="173" t="str">
        <f t="shared" si="25"/>
        <v/>
      </c>
      <c r="N70" s="173" t="str">
        <f t="shared" si="26"/>
        <v/>
      </c>
    </row>
    <row r="71" spans="1:14">
      <c r="A71" s="122" t="s">
        <v>477</v>
      </c>
      <c r="B71" s="123"/>
      <c r="C71" s="123"/>
      <c r="D71" s="123"/>
      <c r="E71" s="124"/>
      <c r="F71" s="146"/>
      <c r="G71" s="141"/>
      <c r="H71" s="141"/>
      <c r="K71" s="173">
        <f>SUMIF('Governance &amp; Leadership'!$A$4:$A$16,$A71,'Governance &amp; Leadership'!$L$4:$L$16)
+ SUMIF('Finance Ops &amp; Admn'!$A$4:$A$25,$A71,'Finance Ops &amp; Admn'!$L$4:$L$25)
+SUMIF('Human Resource Management'!$A$4:$A$25,$A71,'Human Resource Management'!$L$4:$L$25)
+SUMIF('Resource Mobilization'!$A$4:$A$25,$A71,'Resource Mobilization'!$L$4:$L$25)
+SUMIF('M&amp;E &amp; Knowledge Management'!$A$4:$A$25,$A71,'M&amp;E &amp; Knowledge Management'!$L$4:$L$25)
+SUMIF('Program Management'!$A$4:$A$25,$A71,'Program Management'!$L$4:$L$25)
+SUMIF(Communications!$A$4:$A$25,$A71,Communications!$L$4:$L$25)
+SUMIF('Grants &amp; Sub-Grants'!$A$4:$A$25,$A71,'Grants &amp; Sub-Grants'!$L$4:$L$25)
+SUMIF('Service Del &amp; Qual Assurance'!$A$4:$A$25,$A71,'Service Del &amp; Qual Assurance'!$L$4:$L$25)
+SUMIF('Coordination &amp; Collaboration'!$A$4:$A$25,$A71,'Coordination &amp; Collaboration'!$L$4:$L$25)
+SUMIF('Advocacy Ntwking Alliance Bldg'!$A$4:$A$25,$A71,'Advocacy Ntwking Alliance Bldg'!$L$4:$L$25)+SUMIF(SBCC!$A$4:$A$31,$A71,SBCC!$L$4:$L$31)</f>
        <v>0</v>
      </c>
      <c r="L71" s="173" t="str">
        <f t="shared" si="24"/>
        <v/>
      </c>
      <c r="M71" s="173" t="str">
        <f t="shared" si="25"/>
        <v/>
      </c>
      <c r="N71" s="173" t="str">
        <f t="shared" si="26"/>
        <v/>
      </c>
    </row>
    <row r="72" spans="1:14">
      <c r="A72" s="122" t="s">
        <v>478</v>
      </c>
      <c r="B72" s="123"/>
      <c r="C72" s="123"/>
      <c r="D72" s="123"/>
      <c r="E72" s="124"/>
      <c r="F72" s="146"/>
      <c r="G72" s="141"/>
      <c r="H72" s="141"/>
      <c r="K72" s="173">
        <f>SUMIF('Governance &amp; Leadership'!$A$4:$A$16,$A72,'Governance &amp; Leadership'!$L$4:$L$16)
+ SUMIF('Finance Ops &amp; Admn'!$A$4:$A$25,$A72,'Finance Ops &amp; Admn'!$L$4:$L$25)
+SUMIF('Human Resource Management'!$A$4:$A$25,$A72,'Human Resource Management'!$L$4:$L$25)
+SUMIF('Resource Mobilization'!$A$4:$A$25,$A72,'Resource Mobilization'!$L$4:$L$25)
+SUMIF('M&amp;E &amp; Knowledge Management'!$A$4:$A$25,$A72,'M&amp;E &amp; Knowledge Management'!$L$4:$L$25)
+SUMIF('Program Management'!$A$4:$A$25,$A72,'Program Management'!$L$4:$L$25)
+SUMIF(Communications!$A$4:$A$25,$A72,Communications!$L$4:$L$25)
+SUMIF('Grants &amp; Sub-Grants'!$A$4:$A$25,$A72,'Grants &amp; Sub-Grants'!$L$4:$L$25)
+SUMIF('Service Del &amp; Qual Assurance'!$A$4:$A$25,$A72,'Service Del &amp; Qual Assurance'!$L$4:$L$25)
+SUMIF('Coordination &amp; Collaboration'!$A$4:$A$25,$A72,'Coordination &amp; Collaboration'!$L$4:$L$25)
+SUMIF('Advocacy Ntwking Alliance Bldg'!$A$4:$A$25,$A72,'Advocacy Ntwking Alliance Bldg'!$L$4:$L$25)+SUMIF(SBCC!$A$4:$A$31,$A72,SBCC!$L$4:$L$31)</f>
        <v>0</v>
      </c>
      <c r="L72" s="173" t="str">
        <f t="shared" si="24"/>
        <v/>
      </c>
      <c r="M72" s="173" t="str">
        <f t="shared" si="25"/>
        <v/>
      </c>
      <c r="N72" s="173" t="str">
        <f t="shared" si="26"/>
        <v/>
      </c>
    </row>
    <row r="73" spans="1:14" ht="15.75" thickBot="1">
      <c r="A73" s="127"/>
      <c r="B73" s="128"/>
      <c r="C73" s="128"/>
      <c r="D73" s="128"/>
      <c r="E73" s="129"/>
      <c r="F73" s="147"/>
      <c r="G73" s="148"/>
      <c r="H73" s="148"/>
    </row>
    <row r="74" spans="1:14" ht="15.75" thickBot="1">
      <c r="A74" s="130" t="s">
        <v>735</v>
      </c>
      <c r="B74" s="131"/>
      <c r="C74" s="131"/>
      <c r="D74" s="131"/>
      <c r="E74" s="132"/>
      <c r="F74" s="134"/>
      <c r="G74" s="134"/>
      <c r="H74" s="136"/>
    </row>
    <row r="75" spans="1:14">
      <c r="A75" s="122" t="s">
        <v>759</v>
      </c>
      <c r="B75" s="123"/>
      <c r="C75" s="123"/>
      <c r="D75" s="123"/>
      <c r="E75" s="124"/>
      <c r="F75" s="146"/>
      <c r="G75" s="141"/>
      <c r="H75" s="141" t="s">
        <v>737</v>
      </c>
      <c r="K75" s="173">
        <f>SUMIF('Governance &amp; Leadership'!$A$4:$A$16,$A75,'Governance &amp; Leadership'!$L$4:$L$16)
+ SUMIF('Finance Ops &amp; Admn'!$A$4:$A$25,$A75,'Finance Ops &amp; Admn'!$L$4:$L$25)
+SUMIF('Human Resource Management'!$A$4:$A$25,$A75,'Human Resource Management'!$L$4:$L$25)
+SUMIF('Resource Mobilization'!$A$4:$A$25,$A75,'Resource Mobilization'!$L$4:$L$25)
+SUMIF('M&amp;E &amp; Knowledge Management'!$A$4:$A$25,$A75,'M&amp;E &amp; Knowledge Management'!$L$4:$L$25)
+SUMIF('Program Management'!$A$4:$A$25,$A75,'Program Management'!$L$4:$L$25)
+SUMIF(Communications!$A$4:$A$25,$A75,Communications!$L$4:$L$25)
+SUMIF('Grants &amp; Sub-Grants'!$A$4:$A$25,$A75,'Grants &amp; Sub-Grants'!$L$4:$L$25)
+SUMIF('Service Del &amp; Qual Assurance'!$A$4:$A$25,$A75,'Service Del &amp; Qual Assurance'!$L$4:$L$25)
+SUMIF('Coordination &amp; Collaboration'!$A$4:$A$25,$A75,'Coordination &amp; Collaboration'!$L$4:$L$25)
+SUMIF('Advocacy Ntwking Alliance Bldg'!$A$4:$A$25,$A75,'Advocacy Ntwking Alliance Bldg'!$L$4:$L$25)+SUMIF(SBCC!$A$4:$A$31,$A75,SBCC!$L$4:$L$31)</f>
        <v>5</v>
      </c>
      <c r="L75" s="173" t="str">
        <f t="shared" ref="L75:L78" si="27">IF(F75="X",$K75,"")</f>
        <v/>
      </c>
      <c r="M75" s="173" t="str">
        <f t="shared" ref="M75:M78" si="28">IF(G75="X",$K75,"")</f>
        <v/>
      </c>
      <c r="N75" s="173">
        <f t="shared" ref="N75:N78" si="29">IF(H75="X",$K75,"")</f>
        <v>5</v>
      </c>
    </row>
    <row r="76" spans="1:14">
      <c r="A76" s="122" t="s">
        <v>731</v>
      </c>
      <c r="B76" s="123"/>
      <c r="C76" s="123"/>
      <c r="D76" s="123"/>
      <c r="E76" s="124"/>
      <c r="F76" s="146"/>
      <c r="G76" s="141"/>
      <c r="H76" s="141" t="s">
        <v>737</v>
      </c>
      <c r="K76" s="173">
        <f>SUMIF('Governance &amp; Leadership'!$A$4:$A$16,$A76,'Governance &amp; Leadership'!$L$4:$L$16)
+ SUMIF('Finance Ops &amp; Admn'!$A$4:$A$25,$A76,'Finance Ops &amp; Admn'!$L$4:$L$25)
+SUMIF('Human Resource Management'!$A$4:$A$25,$A76,'Human Resource Management'!$L$4:$L$25)
+SUMIF('Resource Mobilization'!$A$4:$A$25,$A76,'Resource Mobilization'!$L$4:$L$25)
+SUMIF('M&amp;E &amp; Knowledge Management'!$A$4:$A$25,$A76,'M&amp;E &amp; Knowledge Management'!$L$4:$L$25)
+SUMIF('Program Management'!$A$4:$A$25,$A76,'Program Management'!$L$4:$L$25)
+SUMIF(Communications!$A$4:$A$25,$A76,Communications!$L$4:$L$25)
+SUMIF('Grants &amp; Sub-Grants'!$A$4:$A$25,$A76,'Grants &amp; Sub-Grants'!$L$4:$L$25)
+SUMIF('Service Del &amp; Qual Assurance'!$A$4:$A$25,$A76,'Service Del &amp; Qual Assurance'!$L$4:$L$25)
+SUMIF('Coordination &amp; Collaboration'!$A$4:$A$25,$A76,'Coordination &amp; Collaboration'!$L$4:$L$25)
+SUMIF('Advocacy Ntwking Alliance Bldg'!$A$4:$A$25,$A76,'Advocacy Ntwking Alliance Bldg'!$L$4:$L$25)+SUMIF(SBCC!$A$4:$A$31,$A76,SBCC!$L$4:$L$31)</f>
        <v>0</v>
      </c>
      <c r="L76" s="173" t="str">
        <f t="shared" si="27"/>
        <v/>
      </c>
      <c r="M76" s="173" t="str">
        <f t="shared" si="28"/>
        <v/>
      </c>
      <c r="N76" s="173">
        <f t="shared" si="29"/>
        <v>0</v>
      </c>
    </row>
    <row r="77" spans="1:14">
      <c r="A77" s="122" t="s">
        <v>815</v>
      </c>
      <c r="B77" s="123"/>
      <c r="C77" s="123"/>
      <c r="D77" s="123"/>
      <c r="E77" s="124"/>
      <c r="F77" s="146"/>
      <c r="G77" s="141"/>
      <c r="H77" s="141" t="s">
        <v>737</v>
      </c>
      <c r="K77" s="173">
        <f>SUMIF('Governance &amp; Leadership'!$A$4:$A$16,$A77,'Governance &amp; Leadership'!$L$4:$L$16)
+ SUMIF('Finance Ops &amp; Admn'!$A$4:$A$25,$A77,'Finance Ops &amp; Admn'!$L$4:$L$25)
+SUMIF('Human Resource Management'!$A$4:$A$25,$A77,'Human Resource Management'!$L$4:$L$25)
+SUMIF('Resource Mobilization'!$A$4:$A$25,$A77,'Resource Mobilization'!$L$4:$L$25)
+SUMIF('M&amp;E &amp; Knowledge Management'!$A$4:$A$25,$A77,'M&amp;E &amp; Knowledge Management'!$L$4:$L$25)
+SUMIF('Program Management'!$A$4:$A$25,$A77,'Program Management'!$L$4:$L$25)
+SUMIF(Communications!$A$4:$A$25,$A77,Communications!$L$4:$L$25)
+SUMIF('Grants &amp; Sub-Grants'!$A$4:$A$25,$A77,'Grants &amp; Sub-Grants'!$L$4:$L$25)
+SUMIF('Service Del &amp; Qual Assurance'!$A$4:$A$25,$A77,'Service Del &amp; Qual Assurance'!$L$4:$L$25)
+SUMIF('Coordination &amp; Collaboration'!$A$4:$A$25,$A77,'Coordination &amp; Collaboration'!$L$4:$L$25)
+SUMIF('Advocacy Ntwking Alliance Bldg'!$A$4:$A$25,$A77,'Advocacy Ntwking Alliance Bldg'!$L$4:$L$25)+SUMIF(SBCC!$A$4:$A$31,$A77,SBCC!$L$4:$L$31)</f>
        <v>5</v>
      </c>
      <c r="L77" s="173" t="str">
        <f t="shared" si="27"/>
        <v/>
      </c>
      <c r="M77" s="173" t="str">
        <f t="shared" si="28"/>
        <v/>
      </c>
      <c r="N77" s="173">
        <f t="shared" si="29"/>
        <v>5</v>
      </c>
    </row>
    <row r="78" spans="1:14">
      <c r="A78" s="122" t="s">
        <v>804</v>
      </c>
      <c r="B78" s="123"/>
      <c r="C78" s="123"/>
      <c r="D78" s="123"/>
      <c r="E78" s="124"/>
      <c r="F78" s="146"/>
      <c r="G78" s="141"/>
      <c r="H78" s="141" t="s">
        <v>737</v>
      </c>
      <c r="K78" s="173">
        <f>SUMIF('Governance &amp; Leadership'!$A$4:$A$16,$A78,'Governance &amp; Leadership'!$L$4:$L$16)
+ SUMIF('Finance Ops &amp; Admn'!$A$4:$A$25,$A78,'Finance Ops &amp; Admn'!$L$4:$L$25)
+SUMIF('Human Resource Management'!$A$4:$A$25,$A78,'Human Resource Management'!$L$4:$L$25)
+SUMIF('Resource Mobilization'!$A$4:$A$25,$A78,'Resource Mobilization'!$L$4:$L$25)
+SUMIF('M&amp;E &amp; Knowledge Management'!$A$4:$A$25,$A78,'M&amp;E &amp; Knowledge Management'!$L$4:$L$25)
+SUMIF('Program Management'!$A$4:$A$25,$A78,'Program Management'!$L$4:$L$25)
+SUMIF(Communications!$A$4:$A$25,$A78,Communications!$L$4:$L$25)
+SUMIF('Grants &amp; Sub-Grants'!$A$4:$A$25,$A78,'Grants &amp; Sub-Grants'!$L$4:$L$25)
+SUMIF('Service Del &amp; Qual Assurance'!$A$4:$A$25,$A78,'Service Del &amp; Qual Assurance'!$L$4:$L$25)
+SUMIF('Coordination &amp; Collaboration'!$A$4:$A$25,$A78,'Coordination &amp; Collaboration'!$L$4:$L$25)
+SUMIF('Advocacy Ntwking Alliance Bldg'!$A$4:$A$25,$A78,'Advocacy Ntwking Alliance Bldg'!$L$4:$L$25)+SUMIF(SBCC!$A$4:$A$31,$A78,SBCC!$L$4:$L$31)</f>
        <v>5</v>
      </c>
      <c r="L78" s="173" t="str">
        <f t="shared" si="27"/>
        <v/>
      </c>
      <c r="M78" s="173" t="str">
        <f t="shared" si="28"/>
        <v/>
      </c>
      <c r="N78" s="173">
        <f t="shared" si="29"/>
        <v>5</v>
      </c>
    </row>
    <row r="79" spans="1:14">
      <c r="A79" s="122" t="s">
        <v>791</v>
      </c>
      <c r="B79" s="123"/>
      <c r="C79" s="123"/>
      <c r="D79" s="123"/>
      <c r="E79" s="124"/>
      <c r="F79" s="146"/>
      <c r="G79" s="141"/>
      <c r="H79" s="141" t="s">
        <v>479</v>
      </c>
      <c r="K79" s="173">
        <f>SUMIF('Governance &amp; Leadership'!$A$4:$A$16,$A79,'Governance &amp; Leadership'!$L$4:$L$16)
+ SUMIF('Finance Ops &amp; Admn'!$A$4:$A$25,$A79,'Finance Ops &amp; Admn'!$L$4:$L$25)
+SUMIF('Human Resource Management'!$A$4:$A$25,$A79,'Human Resource Management'!$L$4:$L$25)
+SUMIF('Resource Mobilization'!$A$4:$A$25,$A79,'Resource Mobilization'!$L$4:$L$25)
+SUMIF('M&amp;E &amp; Knowledge Management'!$A$4:$A$25,$A79,'M&amp;E &amp; Knowledge Management'!$L$4:$L$25)
+SUMIF('Program Management'!$A$4:$A$25,$A79,'Program Management'!$L$4:$L$25)
+SUMIF(Communications!$A$4:$A$25,$A79,Communications!$L$4:$L$25)
+SUMIF('Grants &amp; Sub-Grants'!$A$4:$A$25,$A79,'Grants &amp; Sub-Grants'!$L$4:$L$25)
+SUMIF('Service Del &amp; Qual Assurance'!$A$4:$A$25,$A79,'Service Del &amp; Qual Assurance'!$L$4:$L$25)
+SUMIF('Coordination &amp; Collaboration'!$A$4:$A$25,$A79,'Coordination &amp; Collaboration'!$L$4:$L$25)
+SUMIF('Advocacy Ntwking Alliance Bldg'!$A$4:$A$25,$A79,'Advocacy Ntwking Alliance Bldg'!$L$4:$L$25)+SUMIF(SBCC!$A$4:$A$31,$A79,SBCC!$L$4:$L$31)</f>
        <v>5</v>
      </c>
      <c r="L79" s="173" t="str">
        <f t="shared" ref="L79:L82" si="30">IF(F79="X",$K79,"")</f>
        <v/>
      </c>
      <c r="M79" s="173" t="str">
        <f t="shared" ref="M79:M82" si="31">IF(G79="X",$K79,"")</f>
        <v/>
      </c>
      <c r="N79" s="173">
        <f t="shared" ref="N79:N82" si="32">IF(H79="X",$K79,"")</f>
        <v>5</v>
      </c>
    </row>
    <row r="80" spans="1:14">
      <c r="A80" s="122" t="s">
        <v>733</v>
      </c>
      <c r="B80" s="123"/>
      <c r="C80" s="123"/>
      <c r="D80" s="123"/>
      <c r="E80" s="124"/>
      <c r="F80" s="146"/>
      <c r="G80" s="141"/>
      <c r="H80" s="141" t="s">
        <v>479</v>
      </c>
      <c r="K80" s="173">
        <f>SUMIF('Governance &amp; Leadership'!$A$4:$A$16,$A80,'Governance &amp; Leadership'!$L$4:$L$16)
+ SUMIF('Finance Ops &amp; Admn'!$A$4:$A$25,$A80,'Finance Ops &amp; Admn'!$L$4:$L$25)
+SUMIF('Human Resource Management'!$A$4:$A$25,$A80,'Human Resource Management'!$L$4:$L$25)
+SUMIF('Resource Mobilization'!$A$4:$A$25,$A80,'Resource Mobilization'!$L$4:$L$25)
+SUMIF('M&amp;E &amp; Knowledge Management'!$A$4:$A$25,$A80,'M&amp;E &amp; Knowledge Management'!$L$4:$L$25)
+SUMIF('Program Management'!$A$4:$A$25,$A80,'Program Management'!$L$4:$L$25)
+SUMIF(Communications!$A$4:$A$25,$A80,Communications!$L$4:$L$25)
+SUMIF('Grants &amp; Sub-Grants'!$A$4:$A$25,$A80,'Grants &amp; Sub-Grants'!$L$4:$L$25)
+SUMIF('Service Del &amp; Qual Assurance'!$A$4:$A$25,$A80,'Service Del &amp; Qual Assurance'!$L$4:$L$25)
+SUMIF('Coordination &amp; Collaboration'!$A$4:$A$25,$A80,'Coordination &amp; Collaboration'!$L$4:$L$25)
+SUMIF('Advocacy Ntwking Alliance Bldg'!$A$4:$A$25,$A80,'Advocacy Ntwking Alliance Bldg'!$L$4:$L$25)+SUMIF(SBCC!$A$4:$A$31,$A80,SBCC!$L$4:$L$31)</f>
        <v>5</v>
      </c>
      <c r="L80" s="173" t="str">
        <f t="shared" si="30"/>
        <v/>
      </c>
      <c r="M80" s="173" t="str">
        <f t="shared" si="31"/>
        <v/>
      </c>
      <c r="N80" s="173">
        <f t="shared" si="32"/>
        <v>5</v>
      </c>
    </row>
    <row r="81" spans="1:14">
      <c r="A81" s="122" t="s">
        <v>771</v>
      </c>
      <c r="B81" s="123"/>
      <c r="C81" s="123"/>
      <c r="D81" s="123"/>
      <c r="E81" s="124"/>
      <c r="F81" s="146"/>
      <c r="G81" s="141"/>
      <c r="H81" s="141" t="s">
        <v>479</v>
      </c>
      <c r="K81" s="173">
        <f>SUMIF('Governance &amp; Leadership'!$A$4:$A$16,$A81,'Governance &amp; Leadership'!$L$4:$L$16)
+ SUMIF('Finance Ops &amp; Admn'!$A$4:$A$25,$A81,'Finance Ops &amp; Admn'!$L$4:$L$25)
+SUMIF('Human Resource Management'!$A$4:$A$25,$A81,'Human Resource Management'!$L$4:$L$25)
+SUMIF('Resource Mobilization'!$A$4:$A$25,$A81,'Resource Mobilization'!$L$4:$L$25)
+SUMIF('M&amp;E &amp; Knowledge Management'!$A$4:$A$25,$A81,'M&amp;E &amp; Knowledge Management'!$L$4:$L$25)
+SUMIF('Program Management'!$A$4:$A$25,$A81,'Program Management'!$L$4:$L$25)
+SUMIF(Communications!$A$4:$A$25,$A81,Communications!$L$4:$L$25)
+SUMIF('Grants &amp; Sub-Grants'!$A$4:$A$25,$A81,'Grants &amp; Sub-Grants'!$L$4:$L$25)
+SUMIF('Service Del &amp; Qual Assurance'!$A$4:$A$25,$A81,'Service Del &amp; Qual Assurance'!$L$4:$L$25)
+SUMIF('Coordination &amp; Collaboration'!$A$4:$A$25,$A81,'Coordination &amp; Collaboration'!$L$4:$L$25)
+SUMIF('Advocacy Ntwking Alliance Bldg'!$A$4:$A$25,$A81,'Advocacy Ntwking Alliance Bldg'!$L$4:$L$25)+SUMIF(SBCC!$A$4:$A$31,$A81,SBCC!$L$4:$L$31)</f>
        <v>5</v>
      </c>
      <c r="L81" s="173" t="str">
        <f t="shared" si="30"/>
        <v/>
      </c>
      <c r="M81" s="173" t="str">
        <f t="shared" si="31"/>
        <v/>
      </c>
      <c r="N81" s="173">
        <f t="shared" si="32"/>
        <v>5</v>
      </c>
    </row>
    <row r="82" spans="1:14" ht="15.75" thickBot="1">
      <c r="A82" s="127" t="s">
        <v>784</v>
      </c>
      <c r="B82" s="128"/>
      <c r="C82" s="128"/>
      <c r="D82" s="128"/>
      <c r="E82" s="129"/>
      <c r="F82" s="147"/>
      <c r="G82" s="148"/>
      <c r="H82" s="148" t="s">
        <v>479</v>
      </c>
      <c r="K82" s="173">
        <f>SUMIF('Governance &amp; Leadership'!$A$4:$A$16,$A82,'Governance &amp; Leadership'!$L$4:$L$16)
+ SUMIF('Finance Ops &amp; Admn'!$A$4:$A$25,$A82,'Finance Ops &amp; Admn'!$L$4:$L$25)
+SUMIF('Human Resource Management'!$A$4:$A$25,$A82,'Human Resource Management'!$L$4:$L$25)
+SUMIF('Resource Mobilization'!$A$4:$A$25,$A82,'Resource Mobilization'!$L$4:$L$25)
+SUMIF('M&amp;E &amp; Knowledge Management'!$A$4:$A$25,$A82,'M&amp;E &amp; Knowledge Management'!$L$4:$L$25)
+SUMIF('Program Management'!$A$4:$A$25,$A82,'Program Management'!$L$4:$L$25)
+SUMIF(Communications!$A$4:$A$25,$A82,Communications!$L$4:$L$25)
+SUMIF('Grants &amp; Sub-Grants'!$A$4:$A$25,$A82,'Grants &amp; Sub-Grants'!$L$4:$L$25)
+SUMIF('Service Del &amp; Qual Assurance'!$A$4:$A$25,$A82,'Service Del &amp; Qual Assurance'!$L$4:$L$25)
+SUMIF('Coordination &amp; Collaboration'!$A$4:$A$25,$A82,'Coordination &amp; Collaboration'!$L$4:$L$25)
+SUMIF('Advocacy Ntwking Alliance Bldg'!$A$4:$A$25,$A82,'Advocacy Ntwking Alliance Bldg'!$L$4:$L$25)+SUMIF(SBCC!$A$4:$A$31,$A82,SBCC!$L$4:$L$31)</f>
        <v>4</v>
      </c>
      <c r="L82" s="173" t="str">
        <f t="shared" si="30"/>
        <v/>
      </c>
      <c r="M82" s="173" t="str">
        <f t="shared" si="31"/>
        <v/>
      </c>
      <c r="N82" s="173">
        <f t="shared" si="32"/>
        <v>4</v>
      </c>
    </row>
    <row r="83" spans="1:14" ht="15.75" thickBot="1">
      <c r="A83" s="130" t="s">
        <v>442</v>
      </c>
      <c r="B83" s="131"/>
      <c r="C83" s="131"/>
      <c r="D83" s="131"/>
      <c r="E83" s="132"/>
      <c r="F83" s="170"/>
      <c r="G83" s="135"/>
      <c r="H83" s="136"/>
    </row>
    <row r="84" spans="1:14" ht="15.75" customHeight="1">
      <c r="A84" s="168" t="s">
        <v>477</v>
      </c>
      <c r="B84" s="123"/>
      <c r="C84" s="123"/>
      <c r="D84" s="123"/>
      <c r="E84" s="123"/>
      <c r="F84" s="171"/>
      <c r="G84" s="124"/>
      <c r="H84" s="174"/>
      <c r="K84" s="173">
        <f>SUMIF('Governance &amp; Leadership'!$A$4:$A$16,$A84,'Governance &amp; Leadership'!$L$4:$L$16)
+ SUMIF('Finance Ops &amp; Admn'!$A$4:$A$25,$A84,'Finance Ops &amp; Admn'!$L$4:$L$25)
+SUMIF('Human Resource Management'!$A$4:$A$25,$A84,'Human Resource Management'!$L$4:$L$25)
+SUMIF('Resource Mobilization'!$A$4:$A$25,$A84,'Resource Mobilization'!$L$4:$L$25)
+SUMIF('M&amp;E &amp; Knowledge Management'!$A$4:$A$25,$A84,'M&amp;E &amp; Knowledge Management'!$L$4:$L$25)
+SUMIF('Program Management'!$A$4:$A$25,$A84,'Program Management'!$L$4:$L$25)
+SUMIF(Communications!$A$4:$A$25,$A84,Communications!$L$4:$L$25)
+SUMIF('Grants &amp; Sub-Grants'!$A$4:$A$25,$A84,'Grants &amp; Sub-Grants'!$L$4:$L$25)
+SUMIF('Service Del &amp; Qual Assurance'!$A$4:$A$25,$A84,'Service Del &amp; Qual Assurance'!$L$4:$L$25)
+SUMIF('Coordination &amp; Collaboration'!$A$4:$A$25,$A84,'Coordination &amp; Collaboration'!$L$4:$L$25)
+SUMIF('Advocacy Ntwking Alliance Bldg'!$A$4:$A$25,$A84,'Advocacy Ntwking Alliance Bldg'!$L$4:$L$25)+SUMIF(SBCC!$A$4:$A$31,$A84,SBCC!$L$4:$L$31)</f>
        <v>0</v>
      </c>
      <c r="L84" s="173" t="str">
        <f t="shared" ref="L84:L85" si="33">IF(F84="X",$K84,"")</f>
        <v/>
      </c>
      <c r="M84" s="173" t="str">
        <f t="shared" ref="M84:M85" si="34">IF(G84="X",$K84,"")</f>
        <v/>
      </c>
      <c r="N84" s="173" t="str">
        <f t="shared" ref="N84:N85" si="35">IF(H84="X",$K84,"")</f>
        <v/>
      </c>
    </row>
    <row r="85" spans="1:14" ht="15.75" thickBot="1">
      <c r="A85" s="169" t="s">
        <v>478</v>
      </c>
      <c r="B85" s="128"/>
      <c r="C85" s="128"/>
      <c r="D85" s="128"/>
      <c r="E85" s="128"/>
      <c r="F85" s="175"/>
      <c r="G85" s="129"/>
      <c r="H85" s="129"/>
      <c r="K85" s="173">
        <f>SUMIF('Governance &amp; Leadership'!$A$4:$A$16,$A85,'Governance &amp; Leadership'!$L$4:$L$16)
+ SUMIF('Finance Ops &amp; Admn'!$A$4:$A$25,$A85,'Finance Ops &amp; Admn'!$L$4:$L$25)
+SUMIF('Human Resource Management'!$A$4:$A$25,$A85,'Human Resource Management'!$L$4:$L$25)
+SUMIF('Resource Mobilization'!$A$4:$A$25,$A85,'Resource Mobilization'!$L$4:$L$25)
+SUMIF('M&amp;E &amp; Knowledge Management'!$A$4:$A$25,$A85,'M&amp;E &amp; Knowledge Management'!$L$4:$L$25)
+SUMIF('Program Management'!$A$4:$A$25,$A85,'Program Management'!$L$4:$L$25)
+SUMIF(Communications!$A$4:$A$25,$A85,Communications!$L$4:$L$25)
+SUMIF('Grants &amp; Sub-Grants'!$A$4:$A$25,$A85,'Grants &amp; Sub-Grants'!$L$4:$L$25)
+SUMIF('Service Del &amp; Qual Assurance'!$A$4:$A$25,$A85,'Service Del &amp; Qual Assurance'!$L$4:$L$25)
+SUMIF('Coordination &amp; Collaboration'!$A$4:$A$25,$A85,'Coordination &amp; Collaboration'!$L$4:$L$25)
+SUMIF('Advocacy Ntwking Alliance Bldg'!$A$4:$A$25,$A85,'Advocacy Ntwking Alliance Bldg'!$L$4:$L$25)+SUMIF(SBCC!$A$4:$A$31,$A85,SBCC!$L$4:$L$31)</f>
        <v>0</v>
      </c>
      <c r="L85" s="173" t="str">
        <f t="shared" si="33"/>
        <v/>
      </c>
      <c r="M85" s="173" t="str">
        <f t="shared" si="34"/>
        <v/>
      </c>
      <c r="N85" s="173" t="str">
        <f t="shared" si="35"/>
        <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C35"/>
  <sheetViews>
    <sheetView zoomScale="60" zoomScaleNormal="60" workbookViewId="0">
      <pane ySplit="5" topLeftCell="A6" activePane="bottomLeft" state="frozen"/>
      <selection pane="bottomLeft" activeCell="BC3" sqref="BC3:BC5"/>
    </sheetView>
  </sheetViews>
  <sheetFormatPr defaultRowHeight="15"/>
  <cols>
    <col min="1" max="6" width="14.85546875" style="202" customWidth="1"/>
    <col min="7" max="7" width="4.28515625" bestFit="1" customWidth="1"/>
    <col min="8" max="10" width="3.85546875" bestFit="1" customWidth="1"/>
    <col min="11" max="11" width="4.28515625" bestFit="1" customWidth="1"/>
    <col min="12" max="14" width="3.85546875" bestFit="1" customWidth="1"/>
    <col min="15" max="15" width="4.28515625" bestFit="1" customWidth="1"/>
    <col min="16" max="18" width="3.85546875" bestFit="1" customWidth="1"/>
    <col min="19" max="19" width="4.42578125" bestFit="1" customWidth="1"/>
    <col min="20" max="22" width="3.85546875" bestFit="1" customWidth="1"/>
    <col min="23" max="23" width="5.28515625" bestFit="1" customWidth="1"/>
    <col min="24" max="26" width="3.85546875" bestFit="1" customWidth="1"/>
    <col min="27" max="27" width="4.7109375" bestFit="1" customWidth="1"/>
    <col min="28" max="30" width="3.85546875" bestFit="1" customWidth="1"/>
    <col min="31" max="31" width="4" bestFit="1" customWidth="1"/>
    <col min="32" max="42" width="3.85546875" bestFit="1" customWidth="1"/>
    <col min="43" max="43" width="5" bestFit="1" customWidth="1"/>
    <col min="44" max="46" width="3.85546875" bestFit="1" customWidth="1"/>
    <col min="47" max="47" width="4" bestFit="1" customWidth="1"/>
    <col min="48" max="50" width="3.85546875" bestFit="1" customWidth="1"/>
    <col min="51" max="51" width="4.5703125" bestFit="1" customWidth="1"/>
    <col min="52" max="54" width="3.85546875" bestFit="1" customWidth="1"/>
    <col min="55" max="55" width="13.140625" customWidth="1"/>
  </cols>
  <sheetData>
    <row r="1" spans="1:55">
      <c r="A1" s="381" t="s">
        <v>923</v>
      </c>
      <c r="B1" s="382"/>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382"/>
      <c r="AL1" s="382"/>
      <c r="AM1" s="382"/>
      <c r="AN1" s="382"/>
      <c r="AO1" s="382"/>
      <c r="AP1" s="382"/>
      <c r="AQ1" s="382"/>
      <c r="AR1" s="382"/>
      <c r="AS1" s="382"/>
      <c r="AT1" s="382"/>
      <c r="AU1" s="382"/>
      <c r="AV1" s="382"/>
      <c r="AW1" s="382"/>
      <c r="AX1" s="382"/>
      <c r="AY1" s="382"/>
      <c r="AZ1" s="382"/>
      <c r="BA1" s="382"/>
      <c r="BB1" s="382"/>
      <c r="BC1" s="383"/>
    </row>
    <row r="2" spans="1:55">
      <c r="A2" s="384" t="s">
        <v>924</v>
      </c>
      <c r="B2" s="384"/>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c r="AM2" s="384"/>
      <c r="AN2" s="384"/>
      <c r="AO2" s="384"/>
      <c r="AP2" s="384"/>
      <c r="AQ2" s="384"/>
      <c r="AR2" s="384"/>
      <c r="AS2" s="384"/>
      <c r="AT2" s="384"/>
      <c r="AU2" s="384"/>
      <c r="AV2" s="384"/>
      <c r="AW2" s="384"/>
      <c r="AX2" s="384"/>
      <c r="AY2" s="384"/>
      <c r="AZ2" s="384"/>
      <c r="BA2" s="384"/>
      <c r="BB2" s="384"/>
      <c r="BC2" s="384"/>
    </row>
    <row r="3" spans="1:55" s="189" customFormat="1" ht="64.5" customHeight="1">
      <c r="A3" s="385" t="s">
        <v>925</v>
      </c>
      <c r="B3" s="385" t="s">
        <v>926</v>
      </c>
      <c r="C3" s="385" t="s">
        <v>927</v>
      </c>
      <c r="D3" s="385" t="s">
        <v>928</v>
      </c>
      <c r="E3" s="385" t="s">
        <v>929</v>
      </c>
      <c r="F3" s="385" t="s">
        <v>930</v>
      </c>
      <c r="G3" s="380" t="s">
        <v>931</v>
      </c>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c r="AG3" s="380"/>
      <c r="AH3" s="380"/>
      <c r="AI3" s="380"/>
      <c r="AJ3" s="380"/>
      <c r="AK3" s="380"/>
      <c r="AL3" s="380"/>
      <c r="AM3" s="380"/>
      <c r="AN3" s="380"/>
      <c r="AO3" s="380"/>
      <c r="AP3" s="380"/>
      <c r="AQ3" s="380"/>
      <c r="AR3" s="380"/>
      <c r="AS3" s="380"/>
      <c r="AT3" s="380"/>
      <c r="AU3" s="380"/>
      <c r="AV3" s="380"/>
      <c r="AW3" s="380"/>
      <c r="AX3" s="380"/>
      <c r="AY3" s="380"/>
      <c r="AZ3" s="380"/>
      <c r="BA3" s="380"/>
      <c r="BB3" s="380"/>
      <c r="BC3" s="388" t="s">
        <v>932</v>
      </c>
    </row>
    <row r="4" spans="1:55" s="189" customFormat="1">
      <c r="A4" s="386"/>
      <c r="B4" s="386"/>
      <c r="C4" s="386"/>
      <c r="D4" s="386"/>
      <c r="E4" s="386"/>
      <c r="F4" s="386"/>
      <c r="G4" s="380" t="s">
        <v>933</v>
      </c>
      <c r="H4" s="380"/>
      <c r="I4" s="380"/>
      <c r="J4" s="380"/>
      <c r="K4" s="380" t="s">
        <v>934</v>
      </c>
      <c r="L4" s="380"/>
      <c r="M4" s="380"/>
      <c r="N4" s="380"/>
      <c r="O4" s="380" t="s">
        <v>935</v>
      </c>
      <c r="P4" s="380"/>
      <c r="Q4" s="380"/>
      <c r="R4" s="380"/>
      <c r="S4" s="380" t="s">
        <v>936</v>
      </c>
      <c r="T4" s="380"/>
      <c r="U4" s="380"/>
      <c r="V4" s="380"/>
      <c r="W4" s="380" t="s">
        <v>937</v>
      </c>
      <c r="X4" s="380"/>
      <c r="Y4" s="380"/>
      <c r="Z4" s="380"/>
      <c r="AA4" s="380" t="s">
        <v>938</v>
      </c>
      <c r="AB4" s="380"/>
      <c r="AC4" s="380"/>
      <c r="AD4" s="380"/>
      <c r="AE4" s="380" t="s">
        <v>939</v>
      </c>
      <c r="AF4" s="380"/>
      <c r="AG4" s="380"/>
      <c r="AH4" s="380"/>
      <c r="AI4" s="380" t="s">
        <v>940</v>
      </c>
      <c r="AJ4" s="380"/>
      <c r="AK4" s="380"/>
      <c r="AL4" s="380"/>
      <c r="AM4" s="380" t="s">
        <v>941</v>
      </c>
      <c r="AN4" s="380"/>
      <c r="AO4" s="380"/>
      <c r="AP4" s="380"/>
      <c r="AQ4" s="380" t="s">
        <v>942</v>
      </c>
      <c r="AR4" s="380"/>
      <c r="AS4" s="380"/>
      <c r="AT4" s="380"/>
      <c r="AU4" s="380" t="s">
        <v>943</v>
      </c>
      <c r="AV4" s="380"/>
      <c r="AW4" s="380"/>
      <c r="AX4" s="380"/>
      <c r="AY4" s="380" t="s">
        <v>944</v>
      </c>
      <c r="AZ4" s="380"/>
      <c r="BA4" s="380"/>
      <c r="BB4" s="380"/>
      <c r="BC4" s="389"/>
    </row>
    <row r="5" spans="1:55" s="189" customFormat="1" ht="35.25" customHeight="1">
      <c r="A5" s="387"/>
      <c r="B5" s="387"/>
      <c r="C5" s="387"/>
      <c r="D5" s="387"/>
      <c r="E5" s="387"/>
      <c r="F5" s="387"/>
      <c r="G5" s="276" t="s">
        <v>945</v>
      </c>
      <c r="H5" s="276" t="s">
        <v>946</v>
      </c>
      <c r="I5" s="276" t="s">
        <v>947</v>
      </c>
      <c r="J5" s="276" t="s">
        <v>948</v>
      </c>
      <c r="K5" s="276" t="s">
        <v>945</v>
      </c>
      <c r="L5" s="276" t="s">
        <v>946</v>
      </c>
      <c r="M5" s="276" t="s">
        <v>947</v>
      </c>
      <c r="N5" s="276" t="s">
        <v>948</v>
      </c>
      <c r="O5" s="276" t="s">
        <v>945</v>
      </c>
      <c r="P5" s="276" t="s">
        <v>946</v>
      </c>
      <c r="Q5" s="276" t="s">
        <v>947</v>
      </c>
      <c r="R5" s="276" t="s">
        <v>948</v>
      </c>
      <c r="S5" s="276" t="s">
        <v>945</v>
      </c>
      <c r="T5" s="276" t="s">
        <v>946</v>
      </c>
      <c r="U5" s="276" t="s">
        <v>947</v>
      </c>
      <c r="V5" s="276" t="s">
        <v>948</v>
      </c>
      <c r="W5" s="276" t="s">
        <v>945</v>
      </c>
      <c r="X5" s="276" t="s">
        <v>946</v>
      </c>
      <c r="Y5" s="276" t="s">
        <v>947</v>
      </c>
      <c r="Z5" s="276" t="s">
        <v>948</v>
      </c>
      <c r="AA5" s="276" t="s">
        <v>945</v>
      </c>
      <c r="AB5" s="276" t="s">
        <v>946</v>
      </c>
      <c r="AC5" s="276" t="s">
        <v>947</v>
      </c>
      <c r="AD5" s="276" t="s">
        <v>948</v>
      </c>
      <c r="AE5" s="276" t="s">
        <v>945</v>
      </c>
      <c r="AF5" s="276" t="s">
        <v>946</v>
      </c>
      <c r="AG5" s="276" t="s">
        <v>947</v>
      </c>
      <c r="AH5" s="276" t="s">
        <v>948</v>
      </c>
      <c r="AI5" s="276" t="s">
        <v>945</v>
      </c>
      <c r="AJ5" s="276" t="s">
        <v>946</v>
      </c>
      <c r="AK5" s="276" t="s">
        <v>947</v>
      </c>
      <c r="AL5" s="276" t="s">
        <v>948</v>
      </c>
      <c r="AM5" s="276" t="s">
        <v>945</v>
      </c>
      <c r="AN5" s="276" t="s">
        <v>946</v>
      </c>
      <c r="AO5" s="276" t="s">
        <v>947</v>
      </c>
      <c r="AP5" s="276" t="s">
        <v>948</v>
      </c>
      <c r="AQ5" s="276" t="s">
        <v>945</v>
      </c>
      <c r="AR5" s="276" t="s">
        <v>946</v>
      </c>
      <c r="AS5" s="276" t="s">
        <v>947</v>
      </c>
      <c r="AT5" s="276" t="s">
        <v>948</v>
      </c>
      <c r="AU5" s="276" t="s">
        <v>945</v>
      </c>
      <c r="AV5" s="276" t="s">
        <v>946</v>
      </c>
      <c r="AW5" s="276" t="s">
        <v>947</v>
      </c>
      <c r="AX5" s="276" t="s">
        <v>948</v>
      </c>
      <c r="AY5" s="276" t="s">
        <v>945</v>
      </c>
      <c r="AZ5" s="276" t="s">
        <v>946</v>
      </c>
      <c r="BA5" s="276" t="s">
        <v>947</v>
      </c>
      <c r="BB5" s="276" t="s">
        <v>948</v>
      </c>
      <c r="BC5" s="390"/>
    </row>
    <row r="6" spans="1:55">
      <c r="A6" s="178"/>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c r="BA6" s="178"/>
      <c r="BB6" s="178"/>
      <c r="BC6" s="199"/>
    </row>
    <row r="7" spans="1:55">
      <c r="A7" s="178"/>
      <c r="B7" s="178"/>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c r="AI7" s="178"/>
      <c r="AJ7" s="178"/>
      <c r="AK7" s="178"/>
      <c r="AL7" s="178"/>
      <c r="AM7" s="178"/>
      <c r="AN7" s="178"/>
      <c r="AO7" s="178"/>
      <c r="AP7" s="178"/>
      <c r="AQ7" s="178"/>
      <c r="AR7" s="178"/>
      <c r="AS7" s="178"/>
      <c r="AT7" s="178"/>
      <c r="AU7" s="178"/>
      <c r="AV7" s="178"/>
      <c r="AW7" s="178"/>
      <c r="AX7" s="178"/>
      <c r="AY7" s="178"/>
      <c r="AZ7" s="178"/>
      <c r="BA7" s="178"/>
      <c r="BB7" s="178"/>
      <c r="BC7" s="200"/>
    </row>
    <row r="8" spans="1:55">
      <c r="A8" s="178"/>
      <c r="B8" s="178"/>
      <c r="C8" s="178"/>
      <c r="D8" s="178"/>
      <c r="E8" s="178"/>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78"/>
      <c r="AV8" s="178"/>
      <c r="AW8" s="178"/>
      <c r="AX8" s="178"/>
      <c r="AY8" s="178"/>
      <c r="AZ8" s="178"/>
      <c r="BA8" s="178"/>
      <c r="BB8" s="178"/>
      <c r="BC8" s="178"/>
    </row>
    <row r="9" spans="1:55">
      <c r="A9" s="178"/>
      <c r="B9" s="178"/>
      <c r="C9" s="178"/>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178"/>
      <c r="BB9" s="178"/>
      <c r="BC9" s="178"/>
    </row>
    <row r="10" spans="1:55">
      <c r="A10" s="178"/>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c r="AJ10" s="178"/>
      <c r="AK10" s="178"/>
      <c r="AL10" s="178"/>
      <c r="AM10" s="178"/>
      <c r="AN10" s="178"/>
      <c r="AO10" s="178"/>
      <c r="AP10" s="178"/>
      <c r="AQ10" s="178"/>
      <c r="AR10" s="178"/>
      <c r="AS10" s="178"/>
      <c r="AT10" s="178"/>
      <c r="AU10" s="178"/>
      <c r="AV10" s="178"/>
      <c r="AW10" s="178"/>
      <c r="AX10" s="178"/>
      <c r="AY10" s="178"/>
      <c r="AZ10" s="178"/>
      <c r="BA10" s="178"/>
      <c r="BB10" s="178"/>
      <c r="BC10" s="178"/>
    </row>
    <row r="11" spans="1:55">
      <c r="A11" s="178"/>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8"/>
      <c r="AJ11" s="178"/>
      <c r="AK11" s="178"/>
      <c r="AL11" s="178"/>
      <c r="AM11" s="178"/>
      <c r="AN11" s="178"/>
      <c r="AO11" s="178"/>
      <c r="AP11" s="178"/>
      <c r="AQ11" s="178"/>
      <c r="AR11" s="178"/>
      <c r="AS11" s="178"/>
      <c r="AT11" s="178"/>
      <c r="AU11" s="178"/>
      <c r="AV11" s="178"/>
      <c r="AW11" s="178"/>
      <c r="AX11" s="178"/>
      <c r="AY11" s="178"/>
      <c r="AZ11" s="178"/>
      <c r="BA11" s="178"/>
      <c r="BB11" s="178"/>
      <c r="BC11" s="178"/>
    </row>
    <row r="12" spans="1:55">
      <c r="A12" s="178"/>
      <c r="B12" s="178"/>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78"/>
      <c r="AI12" s="178"/>
      <c r="AJ12" s="178"/>
      <c r="AK12" s="178"/>
      <c r="AL12" s="178"/>
      <c r="AM12" s="178"/>
      <c r="AN12" s="178"/>
      <c r="AO12" s="178"/>
      <c r="AP12" s="178"/>
      <c r="AQ12" s="178"/>
      <c r="AR12" s="178"/>
      <c r="AS12" s="178"/>
      <c r="AT12" s="178"/>
      <c r="AU12" s="178"/>
      <c r="AV12" s="178"/>
      <c r="AW12" s="178"/>
      <c r="AX12" s="178"/>
      <c r="AY12" s="178"/>
      <c r="AZ12" s="178"/>
      <c r="BA12" s="178"/>
      <c r="BB12" s="178"/>
      <c r="BC12" s="178"/>
    </row>
    <row r="13" spans="1:55">
      <c r="A13" s="178"/>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c r="AU13" s="178"/>
      <c r="AV13" s="178"/>
      <c r="AW13" s="178"/>
      <c r="AX13" s="178"/>
      <c r="AY13" s="178"/>
      <c r="AZ13" s="178"/>
      <c r="BA13" s="178"/>
      <c r="BB13" s="178"/>
      <c r="BC13" s="178"/>
    </row>
    <row r="14" spans="1:55" s="201" customFormat="1">
      <c r="A14" s="376" t="s">
        <v>923</v>
      </c>
      <c r="B14" s="377"/>
      <c r="C14" s="377"/>
      <c r="D14" s="377"/>
      <c r="E14" s="377"/>
      <c r="F14" s="377"/>
      <c r="G14" s="377"/>
      <c r="H14" s="377"/>
      <c r="I14" s="377"/>
      <c r="J14" s="377"/>
      <c r="K14" s="377"/>
      <c r="L14" s="377"/>
      <c r="M14" s="377"/>
      <c r="N14" s="377"/>
      <c r="O14" s="377"/>
      <c r="P14" s="377"/>
      <c r="Q14" s="377"/>
      <c r="R14" s="377"/>
      <c r="S14" s="377"/>
      <c r="T14" s="377"/>
      <c r="U14" s="377"/>
      <c r="V14" s="377"/>
      <c r="W14" s="377"/>
      <c r="X14" s="377"/>
      <c r="Y14" s="377"/>
      <c r="Z14" s="377"/>
      <c r="AA14" s="377"/>
      <c r="AB14" s="377"/>
      <c r="AC14" s="377"/>
      <c r="AD14" s="377"/>
      <c r="AE14" s="377"/>
      <c r="AF14" s="377"/>
      <c r="AG14" s="377"/>
      <c r="AH14" s="377"/>
      <c r="AI14" s="377"/>
      <c r="AJ14" s="377"/>
      <c r="AK14" s="377"/>
      <c r="AL14" s="377"/>
      <c r="AM14" s="377"/>
      <c r="AN14" s="377"/>
      <c r="AO14" s="377"/>
      <c r="AP14" s="377"/>
      <c r="AQ14" s="377"/>
      <c r="AR14" s="377"/>
      <c r="AS14" s="377"/>
      <c r="AT14" s="377"/>
      <c r="AU14" s="377"/>
      <c r="AV14" s="377"/>
      <c r="AW14" s="377"/>
      <c r="AX14" s="377"/>
      <c r="AY14" s="377"/>
      <c r="AZ14" s="377"/>
      <c r="BA14" s="377"/>
      <c r="BB14" s="377"/>
      <c r="BC14" s="378"/>
    </row>
    <row r="15" spans="1:55" s="201" customFormat="1">
      <c r="A15" s="379" t="s">
        <v>924</v>
      </c>
      <c r="B15" s="379"/>
      <c r="C15" s="379"/>
      <c r="D15" s="379"/>
      <c r="E15" s="379"/>
      <c r="F15" s="379"/>
      <c r="G15" s="379"/>
      <c r="H15" s="379"/>
      <c r="I15" s="379"/>
      <c r="J15" s="379"/>
      <c r="K15" s="379"/>
      <c r="L15" s="379"/>
      <c r="M15" s="379"/>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379"/>
      <c r="AM15" s="379"/>
      <c r="AN15" s="379"/>
      <c r="AO15" s="379"/>
      <c r="AP15" s="379"/>
      <c r="AQ15" s="379"/>
      <c r="AR15" s="379"/>
      <c r="AS15" s="379"/>
      <c r="AT15" s="379"/>
      <c r="AU15" s="379"/>
      <c r="AV15" s="379"/>
      <c r="AW15" s="379"/>
      <c r="AX15" s="379"/>
      <c r="AY15" s="379"/>
      <c r="AZ15" s="379"/>
      <c r="BA15" s="379"/>
      <c r="BB15" s="379"/>
      <c r="BC15" s="379"/>
    </row>
    <row r="16" spans="1:55">
      <c r="A16" s="178"/>
      <c r="B16" s="178"/>
      <c r="C16" s="178"/>
      <c r="D16" s="178"/>
      <c r="E16" s="178"/>
      <c r="F16" s="178"/>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V16" s="178"/>
      <c r="AW16" s="178"/>
      <c r="AX16" s="178"/>
      <c r="AY16" s="178"/>
      <c r="AZ16" s="178"/>
      <c r="BA16" s="178"/>
      <c r="BB16" s="178"/>
      <c r="BC16" s="178"/>
    </row>
    <row r="17" spans="1:55">
      <c r="A17" s="178"/>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V17" s="178"/>
      <c r="AW17" s="178"/>
      <c r="AX17" s="178"/>
      <c r="AY17" s="178"/>
      <c r="AZ17" s="178"/>
      <c r="BA17" s="178"/>
      <c r="BB17" s="178"/>
      <c r="BC17" s="199"/>
    </row>
    <row r="18" spans="1:55">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8"/>
      <c r="BA18" s="178"/>
      <c r="BB18" s="178"/>
      <c r="BC18" s="200"/>
    </row>
    <row r="19" spans="1:55">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8"/>
      <c r="BA19" s="178"/>
      <c r="BB19" s="178"/>
      <c r="BC19" s="178"/>
    </row>
    <row r="20" spans="1:55">
      <c r="A20" s="178"/>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8"/>
      <c r="BA20" s="178"/>
      <c r="BB20" s="178"/>
      <c r="BC20" s="178"/>
    </row>
    <row r="21" spans="1:55">
      <c r="A21" s="178"/>
      <c r="B21" s="178"/>
      <c r="C21" s="178"/>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8"/>
      <c r="BA21" s="178"/>
      <c r="BB21" s="178"/>
      <c r="BC21" s="178"/>
    </row>
    <row r="22" spans="1:55">
      <c r="A22" s="178"/>
      <c r="B22" s="178"/>
      <c r="C22" s="178"/>
      <c r="D22" s="178"/>
      <c r="E22" s="178"/>
      <c r="F22" s="178"/>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8"/>
      <c r="BA22" s="178"/>
      <c r="BB22" s="178"/>
      <c r="BC22" s="178"/>
    </row>
    <row r="23" spans="1:55">
      <c r="A23" s="178"/>
      <c r="B23" s="178"/>
      <c r="C23" s="178"/>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178"/>
      <c r="AM23" s="178"/>
      <c r="AN23" s="178"/>
      <c r="AO23" s="178"/>
      <c r="AP23" s="178"/>
      <c r="AQ23" s="178"/>
      <c r="AR23" s="178"/>
      <c r="AS23" s="178"/>
      <c r="AT23" s="178"/>
      <c r="AU23" s="178"/>
      <c r="AV23" s="178"/>
      <c r="AW23" s="178"/>
      <c r="AX23" s="178"/>
      <c r="AY23" s="178"/>
      <c r="AZ23" s="178"/>
      <c r="BA23" s="178"/>
      <c r="BB23" s="178"/>
      <c r="BC23" s="178"/>
    </row>
    <row r="24" spans="1:55">
      <c r="A24" s="178"/>
      <c r="B24" s="178"/>
      <c r="C24" s="178"/>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178"/>
      <c r="AM24" s="178"/>
      <c r="AN24" s="178"/>
      <c r="AO24" s="178"/>
      <c r="AP24" s="178"/>
      <c r="AQ24" s="178"/>
      <c r="AR24" s="178"/>
      <c r="AS24" s="178"/>
      <c r="AT24" s="178"/>
      <c r="AU24" s="178"/>
      <c r="AV24" s="178"/>
      <c r="AW24" s="178"/>
      <c r="AX24" s="178"/>
      <c r="AY24" s="178"/>
      <c r="AZ24" s="178"/>
      <c r="BA24" s="178"/>
      <c r="BB24" s="178"/>
      <c r="BC24" s="178"/>
    </row>
    <row r="25" spans="1:55" s="201" customFormat="1">
      <c r="A25" s="376" t="s">
        <v>923</v>
      </c>
      <c r="B25" s="377"/>
      <c r="C25" s="377"/>
      <c r="D25" s="377"/>
      <c r="E25" s="377"/>
      <c r="F25" s="377"/>
      <c r="G25" s="377"/>
      <c r="H25" s="377"/>
      <c r="I25" s="377"/>
      <c r="J25" s="377"/>
      <c r="K25" s="377"/>
      <c r="L25" s="377"/>
      <c r="M25" s="377"/>
      <c r="N25" s="377"/>
      <c r="O25" s="377"/>
      <c r="P25" s="377"/>
      <c r="Q25" s="377"/>
      <c r="R25" s="377"/>
      <c r="S25" s="377"/>
      <c r="T25" s="377"/>
      <c r="U25" s="377"/>
      <c r="V25" s="377"/>
      <c r="W25" s="377"/>
      <c r="X25" s="377"/>
      <c r="Y25" s="377"/>
      <c r="Z25" s="377"/>
      <c r="AA25" s="377"/>
      <c r="AB25" s="377"/>
      <c r="AC25" s="377"/>
      <c r="AD25" s="377"/>
      <c r="AE25" s="377"/>
      <c r="AF25" s="377"/>
      <c r="AG25" s="377"/>
      <c r="AH25" s="377"/>
      <c r="AI25" s="377"/>
      <c r="AJ25" s="377"/>
      <c r="AK25" s="377"/>
      <c r="AL25" s="377"/>
      <c r="AM25" s="377"/>
      <c r="AN25" s="377"/>
      <c r="AO25" s="377"/>
      <c r="AP25" s="377"/>
      <c r="AQ25" s="377"/>
      <c r="AR25" s="377"/>
      <c r="AS25" s="377"/>
      <c r="AT25" s="377"/>
      <c r="AU25" s="377"/>
      <c r="AV25" s="377"/>
      <c r="AW25" s="377"/>
      <c r="AX25" s="377"/>
      <c r="AY25" s="377"/>
      <c r="AZ25" s="377"/>
      <c r="BA25" s="377"/>
      <c r="BB25" s="377"/>
      <c r="BC25" s="378"/>
    </row>
    <row r="26" spans="1:55" s="201" customFormat="1">
      <c r="A26" s="379" t="s">
        <v>924</v>
      </c>
      <c r="B26" s="379"/>
      <c r="C26" s="379"/>
      <c r="D26" s="379"/>
      <c r="E26" s="379"/>
      <c r="F26" s="379"/>
      <c r="G26" s="379"/>
      <c r="H26" s="379"/>
      <c r="I26" s="379"/>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79"/>
      <c r="AI26" s="379"/>
      <c r="AJ26" s="379"/>
      <c r="AK26" s="379"/>
      <c r="AL26" s="379"/>
      <c r="AM26" s="379"/>
      <c r="AN26" s="379"/>
      <c r="AO26" s="379"/>
      <c r="AP26" s="379"/>
      <c r="AQ26" s="379"/>
      <c r="AR26" s="379"/>
      <c r="AS26" s="379"/>
      <c r="AT26" s="379"/>
      <c r="AU26" s="379"/>
      <c r="AV26" s="379"/>
      <c r="AW26" s="379"/>
      <c r="AX26" s="379"/>
      <c r="AY26" s="379"/>
      <c r="AZ26" s="379"/>
      <c r="BA26" s="379"/>
      <c r="BB26" s="379"/>
      <c r="BC26" s="379"/>
    </row>
    <row r="27" spans="1:55">
      <c r="A27" s="178"/>
      <c r="B27" s="178"/>
      <c r="C27" s="178"/>
      <c r="D27" s="178"/>
      <c r="E27" s="178"/>
      <c r="F27" s="178"/>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178"/>
      <c r="AL27" s="178"/>
      <c r="AM27" s="178"/>
      <c r="AN27" s="178"/>
      <c r="AO27" s="178"/>
      <c r="AP27" s="178"/>
      <c r="AQ27" s="178"/>
      <c r="AR27" s="178"/>
      <c r="AS27" s="178"/>
      <c r="AT27" s="178"/>
      <c r="AU27" s="178"/>
      <c r="AV27" s="178"/>
      <c r="AW27" s="178"/>
      <c r="AX27" s="178"/>
      <c r="AY27" s="178"/>
      <c r="AZ27" s="178"/>
      <c r="BA27" s="178"/>
      <c r="BB27" s="178"/>
      <c r="BC27" s="178"/>
    </row>
    <row r="28" spans="1:55">
      <c r="A28" s="178"/>
      <c r="B28" s="178"/>
      <c r="C28" s="178"/>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8"/>
      <c r="AF28" s="178"/>
      <c r="AG28" s="178"/>
      <c r="AH28" s="178"/>
      <c r="AI28" s="178"/>
      <c r="AJ28" s="178"/>
      <c r="AK28" s="178"/>
      <c r="AL28" s="178"/>
      <c r="AM28" s="178"/>
      <c r="AN28" s="178"/>
      <c r="AO28" s="178"/>
      <c r="AP28" s="178"/>
      <c r="AQ28" s="178"/>
      <c r="AR28" s="178"/>
      <c r="AS28" s="178"/>
      <c r="AT28" s="178"/>
      <c r="AU28" s="178"/>
      <c r="AV28" s="178"/>
      <c r="AW28" s="178"/>
      <c r="AX28" s="178"/>
      <c r="AY28" s="178"/>
      <c r="AZ28" s="178"/>
      <c r="BA28" s="178"/>
      <c r="BB28" s="178"/>
      <c r="BC28" s="199"/>
    </row>
    <row r="29" spans="1:55">
      <c r="A29" s="178"/>
      <c r="B29" s="178"/>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8"/>
      <c r="AL29" s="178"/>
      <c r="AM29" s="178"/>
      <c r="AN29" s="178"/>
      <c r="AO29" s="178"/>
      <c r="AP29" s="178"/>
      <c r="AQ29" s="178"/>
      <c r="AR29" s="178"/>
      <c r="AS29" s="178"/>
      <c r="AT29" s="178"/>
      <c r="AU29" s="178"/>
      <c r="AV29" s="178"/>
      <c r="AW29" s="178"/>
      <c r="AX29" s="178"/>
      <c r="AY29" s="178"/>
      <c r="AZ29" s="178"/>
      <c r="BA29" s="178"/>
      <c r="BB29" s="178"/>
      <c r="BC29" s="200"/>
    </row>
    <row r="30" spans="1:55">
      <c r="A30" s="178"/>
      <c r="B30" s="178"/>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c r="AL30" s="178"/>
      <c r="AM30" s="178"/>
      <c r="AN30" s="178"/>
      <c r="AO30" s="178"/>
      <c r="AP30" s="178"/>
      <c r="AQ30" s="178"/>
      <c r="AR30" s="178"/>
      <c r="AS30" s="178"/>
      <c r="AT30" s="178"/>
      <c r="AU30" s="178"/>
      <c r="AV30" s="178"/>
      <c r="AW30" s="178"/>
      <c r="AX30" s="178"/>
      <c r="AY30" s="178"/>
      <c r="AZ30" s="178"/>
      <c r="BA30" s="178"/>
      <c r="BB30" s="178"/>
      <c r="BC30" s="178"/>
    </row>
    <row r="31" spans="1:55">
      <c r="A31" s="178"/>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8"/>
      <c r="AM31" s="178"/>
      <c r="AN31" s="178"/>
      <c r="AO31" s="178"/>
      <c r="AP31" s="178"/>
      <c r="AQ31" s="178"/>
      <c r="AR31" s="178"/>
      <c r="AS31" s="178"/>
      <c r="AT31" s="178"/>
      <c r="AU31" s="178"/>
      <c r="AV31" s="178"/>
      <c r="AW31" s="178"/>
      <c r="AX31" s="178"/>
      <c r="AY31" s="178"/>
      <c r="AZ31" s="178"/>
      <c r="BA31" s="178"/>
      <c r="BB31" s="178"/>
      <c r="BC31" s="178"/>
    </row>
    <row r="32" spans="1:55">
      <c r="A32" s="178"/>
      <c r="B32" s="178"/>
      <c r="C32" s="178"/>
      <c r="D32" s="178"/>
      <c r="E32" s="178"/>
      <c r="F32" s="178"/>
      <c r="G32" s="178"/>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8"/>
      <c r="AL32" s="178"/>
      <c r="AM32" s="178"/>
      <c r="AN32" s="178"/>
      <c r="AO32" s="178"/>
      <c r="AP32" s="178"/>
      <c r="AQ32" s="178"/>
      <c r="AR32" s="178"/>
      <c r="AS32" s="178"/>
      <c r="AT32" s="178"/>
      <c r="AU32" s="178"/>
      <c r="AV32" s="178"/>
      <c r="AW32" s="178"/>
      <c r="AX32" s="178"/>
      <c r="AY32" s="178"/>
      <c r="AZ32" s="178"/>
      <c r="BA32" s="178"/>
      <c r="BB32" s="178"/>
      <c r="BC32" s="178"/>
    </row>
    <row r="33" spans="1:55">
      <c r="A33" s="178"/>
      <c r="B33" s="178"/>
      <c r="C33" s="178"/>
      <c r="D33" s="178"/>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c r="AX33" s="178"/>
      <c r="AY33" s="178"/>
      <c r="AZ33" s="178"/>
      <c r="BA33" s="178"/>
      <c r="BB33" s="178"/>
      <c r="BC33" s="178"/>
    </row>
    <row r="34" spans="1:55">
      <c r="A34" s="178"/>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178"/>
      <c r="BA34" s="178"/>
      <c r="BB34" s="178"/>
      <c r="BC34" s="178"/>
    </row>
    <row r="35" spans="1:55">
      <c r="A35" s="178"/>
      <c r="B35" s="178"/>
      <c r="C35" s="178"/>
      <c r="D35" s="178"/>
      <c r="E35" s="178"/>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8"/>
      <c r="BC35" s="178"/>
    </row>
  </sheetData>
  <mergeCells count="26">
    <mergeCell ref="A1:BC1"/>
    <mergeCell ref="A2:BC2"/>
    <mergeCell ref="A3:A5"/>
    <mergeCell ref="B3:B5"/>
    <mergeCell ref="C3:C5"/>
    <mergeCell ref="D3:D5"/>
    <mergeCell ref="E3:E5"/>
    <mergeCell ref="F3:F5"/>
    <mergeCell ref="G3:BB3"/>
    <mergeCell ref="BC3:BC5"/>
    <mergeCell ref="A14:BC14"/>
    <mergeCell ref="A15:BC15"/>
    <mergeCell ref="A25:BC25"/>
    <mergeCell ref="A26:BC26"/>
    <mergeCell ref="AE4:AH4"/>
    <mergeCell ref="AI4:AL4"/>
    <mergeCell ref="AM4:AP4"/>
    <mergeCell ref="AQ4:AT4"/>
    <mergeCell ref="AU4:AX4"/>
    <mergeCell ref="AY4:BB4"/>
    <mergeCell ref="G4:J4"/>
    <mergeCell ref="K4:N4"/>
    <mergeCell ref="O4:R4"/>
    <mergeCell ref="S4:V4"/>
    <mergeCell ref="W4:Z4"/>
    <mergeCell ref="AA4:AD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rgb="FFC00000"/>
  </sheetPr>
  <dimension ref="A1:BJ13"/>
  <sheetViews>
    <sheetView showGridLines="0" zoomScaleNormal="100" zoomScaleSheetLayoutView="110" workbookViewId="0">
      <pane xSplit="2" ySplit="3" topLeftCell="C4" activePane="bottomRight" state="frozen"/>
      <selection pane="topRight" activeCell="C1" sqref="C1"/>
      <selection pane="bottomLeft" activeCell="A4" sqref="A4"/>
      <selection pane="bottomRight" sqref="A1:L1"/>
    </sheetView>
  </sheetViews>
  <sheetFormatPr defaultColWidth="9.140625" defaultRowHeight="17.25"/>
  <cols>
    <col min="1" max="1" width="11.85546875" style="12" bestFit="1" customWidth="1"/>
    <col min="2" max="2" width="28.140625" style="13" customWidth="1"/>
    <col min="3" max="3" width="13.42578125" style="13" customWidth="1"/>
    <col min="4" max="4" width="12.7109375" style="13" customWidth="1"/>
    <col min="5" max="5" width="14.28515625" style="13" customWidth="1"/>
    <col min="6" max="6" width="17.85546875" style="13" customWidth="1"/>
    <col min="7" max="7" width="20" style="13" customWidth="1"/>
    <col min="8" max="8" width="25.28515625" style="13" customWidth="1"/>
    <col min="9" max="9" width="12.7109375" style="14" customWidth="1"/>
    <col min="10" max="10" width="9.140625" style="15"/>
    <col min="11" max="11" width="12.42578125" style="2" customWidth="1"/>
    <col min="12" max="12" width="9.28515625" style="21" customWidth="1"/>
    <col min="13" max="23" width="9.140625" style="2"/>
    <col min="24" max="24" width="22.85546875" style="2" customWidth="1"/>
    <col min="25" max="25" width="12.42578125" style="2" customWidth="1"/>
    <col min="26" max="29" width="9.140625" style="2"/>
    <col min="30" max="16384" width="9.140625" style="15"/>
  </cols>
  <sheetData>
    <row r="1" spans="1:62" s="3" customFormat="1" ht="21">
      <c r="A1" s="297" t="s">
        <v>19</v>
      </c>
      <c r="B1" s="298"/>
      <c r="C1" s="298"/>
      <c r="D1" s="298"/>
      <c r="E1" s="298"/>
      <c r="F1" s="298"/>
      <c r="G1" s="298"/>
      <c r="H1" s="298"/>
      <c r="I1" s="299"/>
      <c r="J1" s="299"/>
      <c r="K1" s="299"/>
      <c r="L1" s="299"/>
      <c r="M1" s="1"/>
      <c r="N1" s="1"/>
      <c r="O1" s="1"/>
      <c r="P1" s="1"/>
      <c r="Q1" s="1"/>
      <c r="R1" s="1"/>
      <c r="S1" s="1"/>
      <c r="T1" s="1"/>
      <c r="U1" s="1"/>
      <c r="V1" s="1"/>
      <c r="W1" s="1"/>
      <c r="X1" s="1"/>
      <c r="Y1" s="1"/>
      <c r="Z1" s="1"/>
      <c r="AA1" s="1"/>
      <c r="AB1" s="1"/>
      <c r="AC1" s="1"/>
    </row>
    <row r="2" spans="1:62" s="4" customFormat="1" ht="24.75" customHeight="1">
      <c r="A2" s="290" t="s">
        <v>0</v>
      </c>
      <c r="B2" s="290" t="s">
        <v>1</v>
      </c>
      <c r="C2" s="290" t="s">
        <v>2</v>
      </c>
      <c r="D2" s="290" t="s">
        <v>3</v>
      </c>
      <c r="E2" s="290"/>
      <c r="F2" s="290"/>
      <c r="G2" s="290"/>
      <c r="H2" s="290"/>
      <c r="I2" s="290" t="s">
        <v>4</v>
      </c>
      <c r="J2" s="290" t="s">
        <v>409</v>
      </c>
      <c r="K2" s="290" t="s">
        <v>410</v>
      </c>
      <c r="L2" s="290" t="s">
        <v>413</v>
      </c>
      <c r="M2" s="5"/>
      <c r="N2" s="5"/>
      <c r="O2" s="5"/>
      <c r="P2" s="5"/>
      <c r="Q2" s="6"/>
      <c r="R2" s="6"/>
      <c r="S2" s="6"/>
      <c r="T2" s="6"/>
      <c r="U2" s="6"/>
      <c r="V2" s="5"/>
      <c r="W2" s="5"/>
      <c r="X2" s="6"/>
      <c r="Y2" s="6"/>
      <c r="Z2" s="6"/>
      <c r="AA2" s="6"/>
      <c r="AB2" s="6"/>
      <c r="AC2" s="6"/>
      <c r="AD2" s="7"/>
      <c r="AE2" s="7"/>
      <c r="AF2" s="7"/>
      <c r="AG2" s="7"/>
      <c r="AH2" s="7"/>
      <c r="AI2" s="7"/>
      <c r="AJ2" s="7"/>
      <c r="AK2" s="7"/>
      <c r="AL2" s="7"/>
      <c r="AM2" s="7"/>
      <c r="AN2" s="7"/>
      <c r="AO2" s="7"/>
      <c r="AP2" s="7"/>
      <c r="AQ2" s="7"/>
      <c r="AR2" s="7"/>
      <c r="AS2" s="7"/>
      <c r="AT2" s="7"/>
    </row>
    <row r="3" spans="1:62" s="4" customFormat="1" ht="24.75" customHeight="1">
      <c r="A3" s="290"/>
      <c r="B3" s="290"/>
      <c r="C3" s="290"/>
      <c r="D3" s="42" t="s">
        <v>5</v>
      </c>
      <c r="E3" s="42" t="s">
        <v>6</v>
      </c>
      <c r="F3" s="42" t="s">
        <v>7</v>
      </c>
      <c r="G3" s="42" t="s">
        <v>8</v>
      </c>
      <c r="H3" s="42" t="s">
        <v>9</v>
      </c>
      <c r="I3" s="290"/>
      <c r="J3" s="290"/>
      <c r="K3" s="290"/>
      <c r="L3" s="290"/>
      <c r="M3" s="5"/>
      <c r="N3" s="5"/>
      <c r="O3" s="5"/>
      <c r="P3" s="5"/>
      <c r="Q3" s="6"/>
      <c r="R3" s="6"/>
      <c r="S3" s="6"/>
      <c r="T3" s="6"/>
      <c r="U3" s="6"/>
      <c r="V3" s="5"/>
      <c r="W3" s="5"/>
      <c r="X3" s="6"/>
      <c r="Y3" s="6"/>
      <c r="Z3" s="6"/>
      <c r="AA3" s="6"/>
      <c r="AB3" s="6"/>
      <c r="AC3" s="6"/>
      <c r="AD3" s="7"/>
      <c r="AE3" s="7"/>
      <c r="AF3" s="7"/>
      <c r="AG3" s="7"/>
      <c r="AH3" s="6"/>
      <c r="AI3" s="6"/>
      <c r="AJ3" s="6"/>
      <c r="AK3" s="6"/>
      <c r="AL3" s="6"/>
      <c r="AM3" s="6"/>
      <c r="AN3" s="6"/>
      <c r="AO3" s="6"/>
      <c r="AP3" s="6"/>
      <c r="AQ3" s="6"/>
      <c r="AR3" s="7"/>
      <c r="AS3" s="7"/>
      <c r="AT3" s="7"/>
      <c r="AU3" s="7"/>
      <c r="AV3" s="7"/>
      <c r="AW3" s="7"/>
      <c r="AX3" s="7"/>
      <c r="AY3" s="7"/>
      <c r="AZ3" s="7"/>
      <c r="BA3" s="7"/>
      <c r="BB3" s="7"/>
      <c r="BC3" s="7"/>
      <c r="BD3" s="7"/>
      <c r="BE3" s="7"/>
      <c r="BF3" s="7"/>
      <c r="BG3" s="7"/>
    </row>
    <row r="4" spans="1:62" s="210" customFormat="1" ht="120.75">
      <c r="A4" s="293" t="s">
        <v>353</v>
      </c>
      <c r="B4" s="203" t="s">
        <v>59</v>
      </c>
      <c r="C4" s="204" t="s">
        <v>31</v>
      </c>
      <c r="D4" s="204" t="s">
        <v>54</v>
      </c>
      <c r="E4" s="204" t="s">
        <v>53</v>
      </c>
      <c r="F4" s="204" t="s">
        <v>576</v>
      </c>
      <c r="G4" s="204" t="s">
        <v>577</v>
      </c>
      <c r="H4" s="204" t="s">
        <v>578</v>
      </c>
      <c r="I4" s="205" t="s">
        <v>579</v>
      </c>
      <c r="J4" s="206">
        <v>4</v>
      </c>
      <c r="K4" s="206" t="s">
        <v>876</v>
      </c>
      <c r="L4" s="300">
        <f>IFERROR(ROUNDDOWN(AVERAGE(J4:J6),0),"")</f>
        <v>2</v>
      </c>
      <c r="M4" s="207"/>
      <c r="N4" s="207"/>
      <c r="O4" s="207"/>
      <c r="P4" s="207"/>
      <c r="Q4" s="208"/>
      <c r="R4" s="208"/>
      <c r="S4" s="208"/>
      <c r="T4" s="208"/>
      <c r="U4" s="208"/>
      <c r="V4" s="207"/>
      <c r="W4" s="207"/>
      <c r="X4" s="208"/>
      <c r="Y4" s="208"/>
      <c r="Z4" s="208"/>
      <c r="AA4" s="208"/>
      <c r="AB4" s="208"/>
      <c r="AC4" s="208"/>
      <c r="AD4" s="209"/>
      <c r="AE4" s="209"/>
      <c r="AF4" s="209"/>
      <c r="AG4" s="209"/>
      <c r="AH4" s="208"/>
      <c r="AI4" s="208"/>
      <c r="AJ4" s="208"/>
      <c r="AK4" s="208"/>
      <c r="AL4" s="208"/>
      <c r="AM4" s="208"/>
      <c r="AN4" s="208"/>
      <c r="AO4" s="208"/>
      <c r="AP4" s="208"/>
      <c r="AQ4" s="208"/>
      <c r="AR4" s="209"/>
      <c r="AS4" s="209"/>
      <c r="AT4" s="209"/>
      <c r="AU4" s="209"/>
      <c r="AV4" s="209"/>
      <c r="AW4" s="209"/>
      <c r="AX4" s="209"/>
      <c r="AY4" s="209"/>
      <c r="AZ4" s="209"/>
      <c r="BA4" s="209"/>
      <c r="BB4" s="209"/>
      <c r="BC4" s="209"/>
      <c r="BD4" s="209"/>
      <c r="BE4" s="209"/>
      <c r="BF4" s="209"/>
      <c r="BG4" s="209"/>
    </row>
    <row r="5" spans="1:62" s="215" customFormat="1" ht="172.5">
      <c r="A5" s="293"/>
      <c r="B5" s="211" t="s">
        <v>352</v>
      </c>
      <c r="C5" s="212" t="s">
        <v>57</v>
      </c>
      <c r="D5" s="212" t="s">
        <v>58</v>
      </c>
      <c r="E5" s="212" t="s">
        <v>580</v>
      </c>
      <c r="F5" s="212" t="s">
        <v>581</v>
      </c>
      <c r="G5" s="212" t="s">
        <v>582</v>
      </c>
      <c r="H5" s="212" t="s">
        <v>583</v>
      </c>
      <c r="I5" s="205" t="s">
        <v>584</v>
      </c>
      <c r="J5" s="213">
        <v>1</v>
      </c>
      <c r="K5" s="213" t="s">
        <v>877</v>
      </c>
      <c r="L5" s="296"/>
      <c r="M5" s="214"/>
      <c r="N5" s="214"/>
      <c r="O5" s="214"/>
      <c r="P5" s="214"/>
      <c r="Q5" s="214"/>
      <c r="R5" s="214"/>
      <c r="S5" s="214"/>
      <c r="T5" s="214"/>
      <c r="U5" s="214"/>
      <c r="V5" s="214"/>
      <c r="W5" s="214"/>
      <c r="X5" s="214"/>
      <c r="Y5" s="214"/>
      <c r="Z5" s="214"/>
      <c r="AA5" s="214"/>
      <c r="AB5" s="214"/>
      <c r="AC5" s="214"/>
    </row>
    <row r="6" spans="1:62" s="215" customFormat="1" ht="172.5">
      <c r="A6" s="293"/>
      <c r="B6" s="211" t="s">
        <v>585</v>
      </c>
      <c r="C6" s="212" t="s">
        <v>60</v>
      </c>
      <c r="D6" s="212" t="s">
        <v>61</v>
      </c>
      <c r="E6" s="212" t="s">
        <v>586</v>
      </c>
      <c r="F6" s="212" t="s">
        <v>587</v>
      </c>
      <c r="G6" s="212" t="s">
        <v>588</v>
      </c>
      <c r="H6" s="212" t="s">
        <v>589</v>
      </c>
      <c r="I6" s="205" t="s">
        <v>590</v>
      </c>
      <c r="J6" s="213">
        <v>1</v>
      </c>
      <c r="K6" s="213" t="s">
        <v>878</v>
      </c>
      <c r="L6" s="296"/>
      <c r="M6" s="214"/>
      <c r="N6" s="214"/>
      <c r="O6" s="214"/>
      <c r="P6" s="214"/>
      <c r="Q6" s="214"/>
      <c r="R6" s="214"/>
      <c r="S6" s="214"/>
      <c r="T6" s="214"/>
      <c r="U6" s="214"/>
      <c r="V6" s="214"/>
      <c r="W6" s="214"/>
      <c r="X6" s="214"/>
      <c r="Y6" s="214"/>
      <c r="Z6" s="214"/>
      <c r="AA6" s="214"/>
      <c r="AB6" s="214"/>
      <c r="AC6" s="214"/>
    </row>
    <row r="7" spans="1:62" s="215" customFormat="1" ht="138">
      <c r="A7" s="291" t="s">
        <v>354</v>
      </c>
      <c r="B7" s="211" t="s">
        <v>591</v>
      </c>
      <c r="C7" s="212" t="s">
        <v>66</v>
      </c>
      <c r="D7" s="212" t="s">
        <v>64</v>
      </c>
      <c r="E7" s="212" t="s">
        <v>592</v>
      </c>
      <c r="F7" s="212" t="s">
        <v>593</v>
      </c>
      <c r="G7" s="212" t="s">
        <v>594</v>
      </c>
      <c r="H7" s="212" t="s">
        <v>570</v>
      </c>
      <c r="I7" s="205" t="s">
        <v>595</v>
      </c>
      <c r="J7" s="213">
        <v>1</v>
      </c>
      <c r="K7" s="213" t="s">
        <v>879</v>
      </c>
      <c r="L7" s="295">
        <f>IFERROR(ROUNDDOWN(AVERAGE(J7:J8),0),"")</f>
        <v>2</v>
      </c>
      <c r="M7" s="214"/>
      <c r="N7" s="214"/>
      <c r="O7" s="214"/>
      <c r="P7" s="214"/>
      <c r="Q7" s="214"/>
      <c r="R7" s="214"/>
      <c r="S7" s="214"/>
      <c r="T7" s="214"/>
      <c r="U7" s="214"/>
      <c r="V7" s="214"/>
      <c r="W7" s="214"/>
      <c r="X7" s="214"/>
      <c r="Y7" s="214"/>
      <c r="Z7" s="214"/>
      <c r="AA7" s="214"/>
      <c r="AB7" s="214"/>
      <c r="AC7" s="214"/>
    </row>
    <row r="8" spans="1:62" s="216" customFormat="1" ht="138">
      <c r="A8" s="292"/>
      <c r="B8" s="211" t="s">
        <v>69</v>
      </c>
      <c r="C8" s="212" t="s">
        <v>26</v>
      </c>
      <c r="D8" s="212" t="s">
        <v>67</v>
      </c>
      <c r="E8" s="212" t="s">
        <v>70</v>
      </c>
      <c r="F8" s="212" t="s">
        <v>507</v>
      </c>
      <c r="G8" s="212" t="s">
        <v>508</v>
      </c>
      <c r="H8" s="212" t="s">
        <v>68</v>
      </c>
      <c r="I8" s="205" t="s">
        <v>55</v>
      </c>
      <c r="J8" s="213">
        <v>4</v>
      </c>
      <c r="K8" s="213" t="s">
        <v>880</v>
      </c>
      <c r="L8" s="296"/>
      <c r="M8" s="214"/>
      <c r="N8" s="214"/>
      <c r="O8" s="214"/>
      <c r="P8" s="214"/>
      <c r="Q8" s="214"/>
      <c r="R8" s="214"/>
      <c r="S8" s="214"/>
      <c r="T8" s="214"/>
      <c r="U8" s="214"/>
      <c r="V8" s="214"/>
      <c r="W8" s="214"/>
      <c r="X8" s="214"/>
      <c r="Y8" s="214"/>
      <c r="Z8" s="214"/>
      <c r="AA8" s="214"/>
      <c r="AB8" s="214"/>
      <c r="AC8" s="214"/>
      <c r="AD8" s="215"/>
      <c r="AE8" s="215"/>
      <c r="AF8" s="215"/>
      <c r="AG8" s="215"/>
      <c r="AH8" s="215"/>
      <c r="AI8" s="215"/>
      <c r="AJ8" s="215"/>
      <c r="AK8" s="215"/>
      <c r="AL8" s="215"/>
      <c r="AM8" s="215"/>
      <c r="AN8" s="215"/>
      <c r="AO8" s="215"/>
      <c r="AP8" s="215"/>
      <c r="AQ8" s="215"/>
      <c r="AR8" s="215"/>
      <c r="AS8" s="215"/>
      <c r="AT8" s="215"/>
      <c r="AU8" s="215"/>
      <c r="AV8" s="215"/>
      <c r="AW8" s="215"/>
      <c r="AX8" s="215"/>
      <c r="AY8" s="215"/>
      <c r="AZ8" s="215"/>
      <c r="BA8" s="215"/>
      <c r="BB8" s="215"/>
      <c r="BC8" s="215"/>
      <c r="BD8" s="215"/>
      <c r="BE8" s="215"/>
      <c r="BF8" s="215"/>
      <c r="BG8" s="215"/>
      <c r="BH8" s="215"/>
      <c r="BI8" s="215"/>
      <c r="BJ8" s="215"/>
    </row>
    <row r="9" spans="1:62" s="215" customFormat="1" ht="138">
      <c r="A9" s="293" t="s">
        <v>27</v>
      </c>
      <c r="B9" s="203" t="s">
        <v>969</v>
      </c>
      <c r="C9" s="212" t="s">
        <v>48</v>
      </c>
      <c r="D9" s="212" t="s">
        <v>62</v>
      </c>
      <c r="E9" s="212" t="s">
        <v>71</v>
      </c>
      <c r="F9" s="212" t="s">
        <v>596</v>
      </c>
      <c r="G9" s="212" t="s">
        <v>32</v>
      </c>
      <c r="H9" s="212" t="s">
        <v>33</v>
      </c>
      <c r="I9" s="205" t="s">
        <v>395</v>
      </c>
      <c r="J9" s="213">
        <v>4</v>
      </c>
      <c r="K9" s="213" t="s">
        <v>881</v>
      </c>
      <c r="L9" s="295">
        <f>IFERROR(ROUNDDOWN(AVERAGE(J9:J11),0),"")</f>
        <v>2</v>
      </c>
      <c r="M9" s="214"/>
      <c r="N9" s="214"/>
      <c r="O9" s="214"/>
      <c r="P9" s="214"/>
      <c r="Q9" s="214"/>
      <c r="R9" s="214"/>
      <c r="S9" s="214"/>
      <c r="T9" s="214"/>
      <c r="U9" s="214"/>
      <c r="V9" s="214"/>
      <c r="W9" s="214"/>
      <c r="X9" s="214"/>
      <c r="Y9" s="214"/>
      <c r="Z9" s="214"/>
      <c r="AA9" s="214"/>
      <c r="AB9" s="214"/>
      <c r="AC9" s="214"/>
    </row>
    <row r="10" spans="1:62" s="215" customFormat="1" ht="103.5">
      <c r="A10" s="293"/>
      <c r="B10" s="203" t="s">
        <v>974</v>
      </c>
      <c r="C10" s="212" t="s">
        <v>970</v>
      </c>
      <c r="D10" s="212" t="s">
        <v>971</v>
      </c>
      <c r="E10" s="212" t="s">
        <v>972</v>
      </c>
      <c r="F10" s="212" t="s">
        <v>973</v>
      </c>
      <c r="G10" s="212" t="s">
        <v>975</v>
      </c>
      <c r="H10" s="212" t="s">
        <v>976</v>
      </c>
      <c r="I10" s="205" t="s">
        <v>977</v>
      </c>
      <c r="J10" s="213">
        <v>1</v>
      </c>
      <c r="K10" s="213" t="s">
        <v>978</v>
      </c>
      <c r="L10" s="295"/>
      <c r="M10" s="214"/>
      <c r="N10" s="214"/>
      <c r="O10" s="214"/>
      <c r="P10" s="214"/>
      <c r="Q10" s="214"/>
      <c r="R10" s="214"/>
      <c r="S10" s="214"/>
      <c r="T10" s="214"/>
      <c r="U10" s="214"/>
      <c r="V10" s="214"/>
      <c r="W10" s="214"/>
      <c r="X10" s="214"/>
      <c r="Y10" s="214"/>
      <c r="Z10" s="214"/>
      <c r="AA10" s="214"/>
      <c r="AB10" s="214"/>
      <c r="AC10" s="214"/>
    </row>
    <row r="11" spans="1:62" s="216" customFormat="1" ht="207">
      <c r="A11" s="294"/>
      <c r="B11" s="203" t="s">
        <v>509</v>
      </c>
      <c r="C11" s="204" t="s">
        <v>72</v>
      </c>
      <c r="D11" s="204" t="s">
        <v>63</v>
      </c>
      <c r="E11" s="204" t="s">
        <v>73</v>
      </c>
      <c r="F11" s="204" t="s">
        <v>65</v>
      </c>
      <c r="G11" s="204" t="s">
        <v>571</v>
      </c>
      <c r="H11" s="204" t="s">
        <v>75</v>
      </c>
      <c r="I11" s="205" t="s">
        <v>56</v>
      </c>
      <c r="J11" s="213">
        <v>3</v>
      </c>
      <c r="K11" s="213" t="s">
        <v>882</v>
      </c>
      <c r="L11" s="296"/>
      <c r="M11" s="217"/>
      <c r="N11" s="217"/>
      <c r="O11" s="217"/>
      <c r="P11" s="217"/>
      <c r="Q11" s="217"/>
      <c r="R11" s="217"/>
      <c r="S11" s="217"/>
      <c r="T11" s="217"/>
      <c r="U11" s="217"/>
      <c r="V11" s="217"/>
      <c r="W11" s="217"/>
      <c r="X11" s="217"/>
      <c r="Y11" s="217"/>
      <c r="Z11" s="217"/>
      <c r="AA11" s="217"/>
      <c r="AB11" s="217"/>
      <c r="AC11" s="217"/>
    </row>
    <row r="12" spans="1:62" s="216" customFormat="1" ht="241.5">
      <c r="A12" s="218" t="s">
        <v>445</v>
      </c>
      <c r="B12" s="219" t="s">
        <v>572</v>
      </c>
      <c r="C12" s="204" t="s">
        <v>573</v>
      </c>
      <c r="D12" s="220" t="s">
        <v>74</v>
      </c>
      <c r="E12" s="220" t="s">
        <v>574</v>
      </c>
      <c r="F12" s="220" t="s">
        <v>597</v>
      </c>
      <c r="G12" s="220" t="s">
        <v>598</v>
      </c>
      <c r="H12" s="220" t="s">
        <v>599</v>
      </c>
      <c r="I12" s="221" t="s">
        <v>396</v>
      </c>
      <c r="J12" s="213">
        <v>1</v>
      </c>
      <c r="K12" s="213" t="s">
        <v>883</v>
      </c>
      <c r="L12" s="222">
        <f>IF(J12=0,"",J12)</f>
        <v>1</v>
      </c>
      <c r="M12" s="217"/>
      <c r="N12" s="217"/>
      <c r="O12" s="217"/>
      <c r="P12" s="217"/>
      <c r="Q12" s="217"/>
      <c r="R12" s="217"/>
      <c r="S12" s="217"/>
      <c r="T12" s="217"/>
      <c r="U12" s="217"/>
      <c r="V12" s="217"/>
      <c r="W12" s="217"/>
      <c r="X12" s="217"/>
      <c r="Y12" s="217"/>
      <c r="Z12" s="217"/>
      <c r="AA12" s="217"/>
      <c r="AB12" s="217"/>
      <c r="AC12" s="217"/>
    </row>
    <row r="13" spans="1:62" s="227" customFormat="1" ht="16.5">
      <c r="A13" s="223"/>
      <c r="B13" s="224"/>
      <c r="C13" s="224"/>
      <c r="D13" s="224"/>
      <c r="E13" s="224"/>
      <c r="F13" s="224"/>
      <c r="G13" s="224"/>
      <c r="H13" s="224"/>
      <c r="I13" s="289" t="s">
        <v>412</v>
      </c>
      <c r="J13" s="289"/>
      <c r="K13" s="289"/>
      <c r="L13" s="225">
        <f>IFERROR(ROUNDDOWN(AVERAGE(L4:L12),0),"")</f>
        <v>1</v>
      </c>
      <c r="M13" s="226"/>
      <c r="N13" s="226"/>
      <c r="O13" s="226"/>
      <c r="P13" s="226"/>
      <c r="Q13" s="226"/>
      <c r="R13" s="226"/>
      <c r="S13" s="226"/>
      <c r="T13" s="226"/>
      <c r="U13" s="226"/>
      <c r="V13" s="226"/>
      <c r="W13" s="226"/>
      <c r="X13" s="226"/>
      <c r="Y13" s="226"/>
      <c r="Z13" s="226"/>
      <c r="AA13" s="226"/>
      <c r="AB13" s="226"/>
      <c r="AC13" s="226"/>
    </row>
  </sheetData>
  <mergeCells count="16">
    <mergeCell ref="A1:L1"/>
    <mergeCell ref="L4:L6"/>
    <mergeCell ref="A2:A3"/>
    <mergeCell ref="B2:B3"/>
    <mergeCell ref="C2:C3"/>
    <mergeCell ref="D2:H2"/>
    <mergeCell ref="A4:A6"/>
    <mergeCell ref="I2:I3"/>
    <mergeCell ref="I13:K13"/>
    <mergeCell ref="J2:J3"/>
    <mergeCell ref="K2:K3"/>
    <mergeCell ref="L2:L3"/>
    <mergeCell ref="A7:A8"/>
    <mergeCell ref="A9:A11"/>
    <mergeCell ref="L9:L11"/>
    <mergeCell ref="L7:L8"/>
  </mergeCells>
  <dataValidations count="1">
    <dataValidation type="list" allowBlank="1" showInputMessage="1" showErrorMessage="1" errorTitle="Consensus Score:" error="Select the appropriate SCORE from the dropdown list!" sqref="J4:J12">
      <formula1>scores</formula1>
    </dataValidation>
  </dataValidations>
  <pageMargins left="0.25" right="0.15" top="0.35" bottom="0.45" header="0.3" footer="0.3"/>
  <pageSetup scale="75" orientation="landscape" r:id="rId1"/>
  <headerFooter>
    <oddFooter>&amp;R&amp;"Andalus,Regular"&amp;9Page &amp;P of &amp;N</oddFooter>
  </headerFooter>
  <rowBreaks count="1" manualBreakCount="1">
    <brk id="7" max="11" man="1"/>
  </row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rgb="FFFFFF00"/>
  </sheetPr>
  <dimension ref="A1:S17"/>
  <sheetViews>
    <sheetView showGridLines="0" zoomScaleNormal="100" zoomScaleSheetLayoutView="110" zoomScalePageLayoutView="50" workbookViewId="0">
      <pane xSplit="2" ySplit="3" topLeftCell="C4" activePane="bottomRight" state="frozen"/>
      <selection pane="topRight" activeCell="C1" sqref="C1"/>
      <selection pane="bottomLeft" activeCell="A4" sqref="A4"/>
      <selection pane="bottomRight" activeCell="C4" sqref="C4"/>
    </sheetView>
  </sheetViews>
  <sheetFormatPr defaultColWidth="9.140625" defaultRowHeight="17.25"/>
  <cols>
    <col min="1" max="1" width="13.42578125" style="27" bestFit="1" customWidth="1"/>
    <col min="2" max="2" width="21.42578125" style="27" customWidth="1"/>
    <col min="3" max="3" width="16.7109375" style="27" customWidth="1"/>
    <col min="4" max="4" width="11.42578125" style="27" customWidth="1"/>
    <col min="5" max="5" width="17.42578125" style="27" customWidth="1"/>
    <col min="6" max="6" width="17.85546875" style="27" customWidth="1"/>
    <col min="7" max="7" width="21.42578125" style="27" customWidth="1"/>
    <col min="8" max="8" width="23.28515625" style="27" customWidth="1"/>
    <col min="9" max="9" width="15.28515625" style="27" customWidth="1"/>
    <col min="10" max="10" width="9.140625" style="28"/>
    <col min="11" max="11" width="20.85546875" style="27" customWidth="1"/>
    <col min="12" max="12" width="10.85546875" style="28" customWidth="1"/>
    <col min="13" max="17" width="9.140625" style="27"/>
    <col min="18" max="19" width="5.7109375" style="30" customWidth="1"/>
    <col min="20" max="16384" width="9.140625" style="27"/>
  </cols>
  <sheetData>
    <row r="1" spans="1:19" s="23" customFormat="1" ht="27" customHeight="1">
      <c r="A1" s="301" t="s">
        <v>611</v>
      </c>
      <c r="B1" s="302"/>
      <c r="C1" s="302"/>
      <c r="D1" s="302"/>
      <c r="E1" s="302"/>
      <c r="F1" s="302"/>
      <c r="G1" s="302"/>
      <c r="H1" s="302"/>
      <c r="I1" s="302"/>
      <c r="J1" s="302"/>
      <c r="K1" s="302"/>
      <c r="L1" s="302"/>
      <c r="R1" s="29"/>
      <c r="S1" s="29"/>
    </row>
    <row r="2" spans="1:19" s="28" customFormat="1" ht="45" customHeight="1">
      <c r="A2" s="304" t="s">
        <v>0</v>
      </c>
      <c r="B2" s="304" t="s">
        <v>1</v>
      </c>
      <c r="C2" s="304" t="s">
        <v>2</v>
      </c>
      <c r="D2" s="304" t="s">
        <v>3</v>
      </c>
      <c r="E2" s="304"/>
      <c r="F2" s="304"/>
      <c r="G2" s="304"/>
      <c r="H2" s="304"/>
      <c r="I2" s="304" t="s">
        <v>4</v>
      </c>
      <c r="J2" s="290" t="s">
        <v>409</v>
      </c>
      <c r="K2" s="290" t="s">
        <v>410</v>
      </c>
      <c r="L2" s="290" t="s">
        <v>411</v>
      </c>
    </row>
    <row r="3" spans="1:19" s="28" customFormat="1">
      <c r="A3" s="304"/>
      <c r="B3" s="304"/>
      <c r="C3" s="304"/>
      <c r="D3" s="42" t="s">
        <v>5</v>
      </c>
      <c r="E3" s="42" t="s">
        <v>6</v>
      </c>
      <c r="F3" s="42" t="s">
        <v>7</v>
      </c>
      <c r="G3" s="42" t="s">
        <v>8</v>
      </c>
      <c r="H3" s="42" t="s">
        <v>9</v>
      </c>
      <c r="I3" s="304"/>
      <c r="J3" s="290"/>
      <c r="K3" s="290"/>
      <c r="L3" s="290"/>
    </row>
    <row r="4" spans="1:19" s="24" customFormat="1" ht="198">
      <c r="A4" s="228" t="s">
        <v>355</v>
      </c>
      <c r="B4" s="229" t="s">
        <v>112</v>
      </c>
      <c r="C4" s="230" t="s">
        <v>111</v>
      </c>
      <c r="D4" s="230" t="s">
        <v>105</v>
      </c>
      <c r="E4" s="230" t="s">
        <v>510</v>
      </c>
      <c r="F4" s="230" t="s">
        <v>120</v>
      </c>
      <c r="G4" s="230" t="s">
        <v>121</v>
      </c>
      <c r="H4" s="230" t="s">
        <v>113</v>
      </c>
      <c r="I4" s="230" t="s">
        <v>840</v>
      </c>
      <c r="J4" s="231">
        <v>4</v>
      </c>
      <c r="K4" s="232" t="s">
        <v>841</v>
      </c>
      <c r="L4" s="233">
        <f>IF(J4=0,"",J4)</f>
        <v>4</v>
      </c>
    </row>
    <row r="5" spans="1:19" s="24" customFormat="1" ht="207">
      <c r="A5" s="234" t="s">
        <v>446</v>
      </c>
      <c r="B5" s="229" t="s">
        <v>106</v>
      </c>
      <c r="C5" s="230" t="s">
        <v>122</v>
      </c>
      <c r="D5" s="230" t="s">
        <v>107</v>
      </c>
      <c r="E5" s="230" t="s">
        <v>108</v>
      </c>
      <c r="F5" s="230" t="s">
        <v>123</v>
      </c>
      <c r="G5" s="230" t="s">
        <v>486</v>
      </c>
      <c r="H5" s="230" t="s">
        <v>487</v>
      </c>
      <c r="I5" s="230" t="s">
        <v>124</v>
      </c>
      <c r="J5" s="231">
        <v>5</v>
      </c>
      <c r="K5" s="235" t="s">
        <v>842</v>
      </c>
      <c r="L5" s="233">
        <f t="shared" ref="L5:L16" si="0">IF(J5=0,"",J5)</f>
        <v>5</v>
      </c>
    </row>
    <row r="6" spans="1:19" s="24" customFormat="1" ht="224.25">
      <c r="A6" s="228" t="s">
        <v>356</v>
      </c>
      <c r="B6" s="229" t="s">
        <v>600</v>
      </c>
      <c r="C6" s="230" t="s">
        <v>76</v>
      </c>
      <c r="D6" s="230" t="s">
        <v>77</v>
      </c>
      <c r="E6" s="230" t="s">
        <v>601</v>
      </c>
      <c r="F6" s="230" t="s">
        <v>602</v>
      </c>
      <c r="G6" s="230" t="s">
        <v>603</v>
      </c>
      <c r="H6" s="230" t="s">
        <v>604</v>
      </c>
      <c r="I6" s="230" t="s">
        <v>114</v>
      </c>
      <c r="J6" s="235">
        <v>5</v>
      </c>
      <c r="K6" s="235" t="s">
        <v>843</v>
      </c>
      <c r="L6" s="233">
        <f t="shared" si="0"/>
        <v>5</v>
      </c>
    </row>
    <row r="7" spans="1:19" s="26" customFormat="1" ht="172.5">
      <c r="A7" s="234" t="s">
        <v>480</v>
      </c>
      <c r="B7" s="229" t="s">
        <v>125</v>
      </c>
      <c r="C7" s="230" t="s">
        <v>126</v>
      </c>
      <c r="D7" s="230" t="s">
        <v>78</v>
      </c>
      <c r="E7" s="230" t="s">
        <v>79</v>
      </c>
      <c r="F7" s="230" t="s">
        <v>127</v>
      </c>
      <c r="G7" s="230" t="s">
        <v>80</v>
      </c>
      <c r="H7" s="230" t="s">
        <v>81</v>
      </c>
      <c r="I7" s="230" t="s">
        <v>115</v>
      </c>
      <c r="J7" s="235">
        <v>5</v>
      </c>
      <c r="K7" s="235" t="s">
        <v>844</v>
      </c>
      <c r="L7" s="233">
        <f t="shared" si="0"/>
        <v>5</v>
      </c>
    </row>
    <row r="8" spans="1:19" s="24" customFormat="1" ht="189.75">
      <c r="A8" s="234" t="s">
        <v>357</v>
      </c>
      <c r="B8" s="229" t="s">
        <v>129</v>
      </c>
      <c r="C8" s="230" t="s">
        <v>82</v>
      </c>
      <c r="D8" s="230" t="s">
        <v>128</v>
      </c>
      <c r="E8" s="230" t="s">
        <v>83</v>
      </c>
      <c r="F8" s="230" t="s">
        <v>84</v>
      </c>
      <c r="G8" s="230" t="s">
        <v>85</v>
      </c>
      <c r="H8" s="230" t="s">
        <v>86</v>
      </c>
      <c r="I8" s="231" t="s">
        <v>130</v>
      </c>
      <c r="J8" s="235">
        <v>5</v>
      </c>
      <c r="K8" s="235" t="s">
        <v>845</v>
      </c>
      <c r="L8" s="233">
        <f t="shared" si="0"/>
        <v>5</v>
      </c>
    </row>
    <row r="9" spans="1:19" s="24" customFormat="1" ht="189.75">
      <c r="A9" s="228" t="s">
        <v>449</v>
      </c>
      <c r="B9" s="229" t="s">
        <v>131</v>
      </c>
      <c r="C9" s="230" t="s">
        <v>87</v>
      </c>
      <c r="D9" s="230" t="s">
        <v>20</v>
      </c>
      <c r="E9" s="230" t="s">
        <v>132</v>
      </c>
      <c r="F9" s="230" t="s">
        <v>133</v>
      </c>
      <c r="G9" s="230" t="s">
        <v>134</v>
      </c>
      <c r="H9" s="230" t="s">
        <v>605</v>
      </c>
      <c r="I9" s="230" t="s">
        <v>119</v>
      </c>
      <c r="J9" s="235">
        <v>5</v>
      </c>
      <c r="K9" s="235" t="s">
        <v>846</v>
      </c>
      <c r="L9" s="233">
        <f t="shared" si="0"/>
        <v>5</v>
      </c>
    </row>
    <row r="10" spans="1:19" s="24" customFormat="1" ht="172.5">
      <c r="A10" s="234" t="s">
        <v>11</v>
      </c>
      <c r="B10" s="229" t="s">
        <v>364</v>
      </c>
      <c r="C10" s="230" t="s">
        <v>606</v>
      </c>
      <c r="D10" s="230" t="s">
        <v>21</v>
      </c>
      <c r="E10" s="230" t="s">
        <v>22</v>
      </c>
      <c r="F10" s="230" t="s">
        <v>23</v>
      </c>
      <c r="G10" s="230" t="s">
        <v>511</v>
      </c>
      <c r="H10" s="230" t="s">
        <v>512</v>
      </c>
      <c r="I10" s="231" t="s">
        <v>116</v>
      </c>
      <c r="J10" s="235">
        <v>5</v>
      </c>
      <c r="K10" s="235" t="s">
        <v>909</v>
      </c>
      <c r="L10" s="233">
        <f t="shared" si="0"/>
        <v>5</v>
      </c>
    </row>
    <row r="11" spans="1:19" s="24" customFormat="1" ht="138">
      <c r="A11" s="228" t="s">
        <v>359</v>
      </c>
      <c r="B11" s="229" t="s">
        <v>135</v>
      </c>
      <c r="C11" s="230" t="s">
        <v>88</v>
      </c>
      <c r="D11" s="230" t="s">
        <v>89</v>
      </c>
      <c r="E11" s="230" t="s">
        <v>136</v>
      </c>
      <c r="F11" s="230" t="s">
        <v>137</v>
      </c>
      <c r="G11" s="230" t="s">
        <v>138</v>
      </c>
      <c r="H11" s="230" t="s">
        <v>139</v>
      </c>
      <c r="I11" s="231" t="s">
        <v>607</v>
      </c>
      <c r="J11" s="235">
        <v>5</v>
      </c>
      <c r="K11" s="235" t="s">
        <v>847</v>
      </c>
      <c r="L11" s="233">
        <f t="shared" si="0"/>
        <v>5</v>
      </c>
    </row>
    <row r="12" spans="1:19" s="24" customFormat="1" ht="172.5">
      <c r="A12" s="234" t="s">
        <v>358</v>
      </c>
      <c r="B12" s="229" t="s">
        <v>608</v>
      </c>
      <c r="C12" s="230" t="s">
        <v>609</v>
      </c>
      <c r="D12" s="230" t="s">
        <v>90</v>
      </c>
      <c r="E12" s="230" t="s">
        <v>91</v>
      </c>
      <c r="F12" s="230" t="s">
        <v>92</v>
      </c>
      <c r="G12" s="230" t="s">
        <v>93</v>
      </c>
      <c r="H12" s="230" t="s">
        <v>610</v>
      </c>
      <c r="I12" s="231" t="s">
        <v>140</v>
      </c>
      <c r="J12" s="235">
        <v>5</v>
      </c>
      <c r="K12" s="235" t="s">
        <v>910</v>
      </c>
      <c r="L12" s="233">
        <f t="shared" si="0"/>
        <v>5</v>
      </c>
    </row>
    <row r="13" spans="1:19" s="24" customFormat="1" ht="120.75">
      <c r="A13" s="228" t="s">
        <v>360</v>
      </c>
      <c r="B13" s="236" t="s">
        <v>94</v>
      </c>
      <c r="C13" s="235" t="s">
        <v>95</v>
      </c>
      <c r="D13" s="235" t="s">
        <v>96</v>
      </c>
      <c r="E13" s="235" t="s">
        <v>97</v>
      </c>
      <c r="F13" s="235" t="s">
        <v>98</v>
      </c>
      <c r="G13" s="235" t="s">
        <v>99</v>
      </c>
      <c r="H13" s="235" t="s">
        <v>100</v>
      </c>
      <c r="I13" s="231" t="s">
        <v>117</v>
      </c>
      <c r="J13" s="235">
        <v>5</v>
      </c>
      <c r="K13" s="235" t="s">
        <v>848</v>
      </c>
      <c r="L13" s="233">
        <f t="shared" si="0"/>
        <v>5</v>
      </c>
    </row>
    <row r="14" spans="1:19" s="24" customFormat="1" ht="120.75">
      <c r="A14" s="234" t="s">
        <v>12</v>
      </c>
      <c r="B14" s="236" t="s">
        <v>101</v>
      </c>
      <c r="C14" s="235" t="s">
        <v>102</v>
      </c>
      <c r="D14" s="235" t="s">
        <v>103</v>
      </c>
      <c r="E14" s="235" t="s">
        <v>104</v>
      </c>
      <c r="F14" s="235" t="s">
        <v>141</v>
      </c>
      <c r="G14" s="235" t="s">
        <v>142</v>
      </c>
      <c r="H14" s="235" t="s">
        <v>143</v>
      </c>
      <c r="I14" s="231" t="s">
        <v>118</v>
      </c>
      <c r="J14" s="235">
        <v>5</v>
      </c>
      <c r="K14" s="235" t="s">
        <v>849</v>
      </c>
      <c r="L14" s="233">
        <f t="shared" si="0"/>
        <v>5</v>
      </c>
    </row>
    <row r="15" spans="1:19" s="24" customFormat="1" ht="138">
      <c r="A15" s="228" t="s">
        <v>361</v>
      </c>
      <c r="B15" s="236" t="s">
        <v>612</v>
      </c>
      <c r="C15" s="230" t="s">
        <v>613</v>
      </c>
      <c r="D15" s="231" t="s">
        <v>144</v>
      </c>
      <c r="E15" s="231" t="s">
        <v>145</v>
      </c>
      <c r="F15" s="231" t="s">
        <v>614</v>
      </c>
      <c r="G15" s="231" t="s">
        <v>615</v>
      </c>
      <c r="H15" s="231" t="s">
        <v>616</v>
      </c>
      <c r="I15" s="231" t="s">
        <v>851</v>
      </c>
      <c r="J15" s="235">
        <v>5</v>
      </c>
      <c r="K15" s="235" t="s">
        <v>850</v>
      </c>
      <c r="L15" s="233">
        <f t="shared" si="0"/>
        <v>5</v>
      </c>
    </row>
    <row r="16" spans="1:19" s="24" customFormat="1" ht="207">
      <c r="A16" s="234" t="s">
        <v>362</v>
      </c>
      <c r="B16" s="236" t="s">
        <v>109</v>
      </c>
      <c r="C16" s="235" t="s">
        <v>110</v>
      </c>
      <c r="D16" s="235" t="s">
        <v>146</v>
      </c>
      <c r="E16" s="235" t="s">
        <v>147</v>
      </c>
      <c r="F16" s="235" t="s">
        <v>513</v>
      </c>
      <c r="G16" s="235" t="s">
        <v>485</v>
      </c>
      <c r="H16" s="235" t="s">
        <v>148</v>
      </c>
      <c r="I16" s="231" t="s">
        <v>363</v>
      </c>
      <c r="J16" s="235">
        <v>5</v>
      </c>
      <c r="K16" s="235" t="s">
        <v>911</v>
      </c>
      <c r="L16" s="233">
        <f t="shared" si="0"/>
        <v>5</v>
      </c>
    </row>
    <row r="17" spans="1:12">
      <c r="A17" s="159"/>
      <c r="B17" s="159"/>
      <c r="C17" s="159"/>
      <c r="D17" s="159"/>
      <c r="E17" s="159"/>
      <c r="F17" s="159"/>
      <c r="G17" s="159"/>
      <c r="H17" s="159"/>
      <c r="I17" s="303" t="s">
        <v>412</v>
      </c>
      <c r="J17" s="303"/>
      <c r="K17" s="303"/>
      <c r="L17" s="237">
        <f>IFERROR(ROUNDDOWN(AVERAGE(L4:L16),0),"")</f>
        <v>4</v>
      </c>
    </row>
  </sheetData>
  <mergeCells count="10">
    <mergeCell ref="A1:L1"/>
    <mergeCell ref="J2:J3"/>
    <mergeCell ref="K2:K3"/>
    <mergeCell ref="L2:L3"/>
    <mergeCell ref="I17:K17"/>
    <mergeCell ref="A2:A3"/>
    <mergeCell ref="B2:B3"/>
    <mergeCell ref="C2:C3"/>
    <mergeCell ref="D2:H2"/>
    <mergeCell ref="I2:I3"/>
  </mergeCells>
  <dataValidations count="1">
    <dataValidation type="list" allowBlank="1" showInputMessage="1" showErrorMessage="1" errorTitle="Consensus Score:" error="Select the appropriate SCORE from the dropdown list!" sqref="J4:J16">
      <formula1>scores</formula1>
    </dataValidation>
  </dataValidations>
  <pageMargins left="0.25" right="0.15" top="0.35" bottom="0.45" header="0.3" footer="0.3"/>
  <pageSetup paperSize="9" scale="76" orientation="landscape" r:id="rId1"/>
  <headerFooter>
    <oddFooter>&amp;R&amp;"Andalus,Regular"&amp;9Page &amp;P of &amp;N</oddFooter>
  </headerFooter>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rgb="FFFFC000"/>
  </sheetPr>
  <dimension ref="A1:L184"/>
  <sheetViews>
    <sheetView zoomScaleNormal="100" zoomScaleSheetLayoutView="110" workbookViewId="0">
      <pane xSplit="2" ySplit="3" topLeftCell="C4" activePane="bottomRight" state="frozen"/>
      <selection pane="topRight" activeCell="C1" sqref="C1"/>
      <selection pane="bottomLeft" activeCell="A4" sqref="A4"/>
      <selection pane="bottomRight" activeCell="E4" sqref="E4"/>
    </sheetView>
  </sheetViews>
  <sheetFormatPr defaultColWidth="9.140625" defaultRowHeight="35.1" customHeight="1"/>
  <cols>
    <col min="1" max="1" width="11.85546875" style="36" customWidth="1"/>
    <col min="2" max="2" width="24.42578125" style="36" customWidth="1"/>
    <col min="3" max="3" width="13.28515625" style="36" customWidth="1"/>
    <col min="4" max="4" width="12.28515625" style="36" customWidth="1"/>
    <col min="5" max="5" width="15.140625" style="36" customWidth="1"/>
    <col min="6" max="6" width="20.85546875" style="36" customWidth="1"/>
    <col min="7" max="7" width="25.42578125" style="36" customWidth="1"/>
    <col min="8" max="8" width="20.42578125" style="36" customWidth="1"/>
    <col min="9" max="9" width="12.7109375" style="36" customWidth="1"/>
    <col min="10" max="10" width="9.140625" style="41"/>
    <col min="11" max="11" width="9.140625" style="36"/>
    <col min="12" max="12" width="10.85546875" style="41" customWidth="1"/>
    <col min="13" max="19" width="9.140625" style="36"/>
    <col min="20" max="22" width="3.7109375" style="36" customWidth="1"/>
    <col min="23" max="16384" width="9.140625" style="36"/>
  </cols>
  <sheetData>
    <row r="1" spans="1:12" ht="26.25" customHeight="1">
      <c r="A1" s="297" t="s">
        <v>450</v>
      </c>
      <c r="B1" s="298"/>
      <c r="C1" s="298"/>
      <c r="D1" s="298"/>
      <c r="E1" s="298"/>
      <c r="F1" s="298"/>
      <c r="G1" s="298"/>
      <c r="H1" s="298"/>
      <c r="I1" s="298"/>
      <c r="J1" s="299"/>
      <c r="K1" s="299"/>
      <c r="L1" s="299"/>
    </row>
    <row r="2" spans="1:12" s="37" customFormat="1" ht="26.25" customHeight="1">
      <c r="A2" s="290" t="s">
        <v>15</v>
      </c>
      <c r="B2" s="290" t="s">
        <v>1</v>
      </c>
      <c r="C2" s="290" t="s">
        <v>43</v>
      </c>
      <c r="D2" s="290"/>
      <c r="E2" s="290"/>
      <c r="F2" s="290"/>
      <c r="G2" s="290"/>
      <c r="H2" s="290"/>
      <c r="I2" s="290" t="s">
        <v>4</v>
      </c>
      <c r="J2" s="290" t="s">
        <v>409</v>
      </c>
      <c r="K2" s="290" t="s">
        <v>410</v>
      </c>
      <c r="L2" s="290" t="s">
        <v>411</v>
      </c>
    </row>
    <row r="3" spans="1:12" s="37" customFormat="1" ht="26.25" customHeight="1">
      <c r="A3" s="290"/>
      <c r="B3" s="290"/>
      <c r="C3" s="38" t="s">
        <v>2</v>
      </c>
      <c r="D3" s="38" t="s">
        <v>5</v>
      </c>
      <c r="E3" s="38" t="s">
        <v>6</v>
      </c>
      <c r="F3" s="38" t="s">
        <v>7</v>
      </c>
      <c r="G3" s="38" t="s">
        <v>8</v>
      </c>
      <c r="H3" s="38" t="s">
        <v>9</v>
      </c>
      <c r="I3" s="290"/>
      <c r="J3" s="290"/>
      <c r="K3" s="290"/>
      <c r="L3" s="290"/>
    </row>
    <row r="4" spans="1:12" ht="270">
      <c r="A4" s="238" t="s">
        <v>16</v>
      </c>
      <c r="B4" s="239" t="s">
        <v>617</v>
      </c>
      <c r="C4" s="240" t="s">
        <v>28</v>
      </c>
      <c r="D4" s="240" t="s">
        <v>51</v>
      </c>
      <c r="E4" s="240" t="s">
        <v>154</v>
      </c>
      <c r="F4" s="240" t="s">
        <v>491</v>
      </c>
      <c r="G4" s="240" t="s">
        <v>618</v>
      </c>
      <c r="H4" s="240" t="s">
        <v>521</v>
      </c>
      <c r="I4" s="240" t="s">
        <v>452</v>
      </c>
      <c r="J4" s="241">
        <v>4</v>
      </c>
      <c r="K4" s="241" t="s">
        <v>884</v>
      </c>
      <c r="L4" s="242">
        <f>IF(J4=0,"",J4)</f>
        <v>4</v>
      </c>
    </row>
    <row r="5" spans="1:12" ht="172.5">
      <c r="A5" s="307" t="s">
        <v>149</v>
      </c>
      <c r="B5" s="239" t="s">
        <v>517</v>
      </c>
      <c r="C5" s="240" t="s">
        <v>518</v>
      </c>
      <c r="D5" s="240" t="s">
        <v>619</v>
      </c>
      <c r="E5" s="240" t="s">
        <v>620</v>
      </c>
      <c r="F5" s="240" t="s">
        <v>519</v>
      </c>
      <c r="G5" s="240" t="s">
        <v>621</v>
      </c>
      <c r="H5" s="240" t="s">
        <v>622</v>
      </c>
      <c r="I5" s="240" t="s">
        <v>520</v>
      </c>
      <c r="J5" s="241">
        <v>5</v>
      </c>
      <c r="K5" s="241" t="s">
        <v>885</v>
      </c>
      <c r="L5" s="305">
        <f>IFERROR(ROUNDDOWN(AVERAGE(J5:J6),0),"")</f>
        <v>4</v>
      </c>
    </row>
    <row r="6" spans="1:12" ht="285">
      <c r="A6" s="307"/>
      <c r="B6" s="243" t="s">
        <v>155</v>
      </c>
      <c r="C6" s="240" t="s">
        <v>150</v>
      </c>
      <c r="D6" s="240" t="s">
        <v>156</v>
      </c>
      <c r="E6" s="240" t="s">
        <v>157</v>
      </c>
      <c r="F6" s="240" t="s">
        <v>158</v>
      </c>
      <c r="G6" s="240" t="s">
        <v>623</v>
      </c>
      <c r="H6" s="240" t="s">
        <v>522</v>
      </c>
      <c r="I6" s="240" t="s">
        <v>163</v>
      </c>
      <c r="J6" s="241">
        <v>4</v>
      </c>
      <c r="K6" s="241" t="s">
        <v>886</v>
      </c>
      <c r="L6" s="306"/>
    </row>
    <row r="7" spans="1:12" ht="293.25">
      <c r="A7" s="238" t="s">
        <v>35</v>
      </c>
      <c r="B7" s="239" t="s">
        <v>488</v>
      </c>
      <c r="C7" s="240" t="s">
        <v>36</v>
      </c>
      <c r="D7" s="240" t="s">
        <v>159</v>
      </c>
      <c r="E7" s="240" t="s">
        <v>160</v>
      </c>
      <c r="F7" s="240" t="s">
        <v>161</v>
      </c>
      <c r="G7" s="240" t="s">
        <v>162</v>
      </c>
      <c r="H7" s="240" t="s">
        <v>624</v>
      </c>
      <c r="I7" s="240" t="s">
        <v>453</v>
      </c>
      <c r="J7" s="241">
        <v>4</v>
      </c>
      <c r="K7" s="241" t="s">
        <v>887</v>
      </c>
      <c r="L7" s="242">
        <f>IF(J7=0,"",J7)</f>
        <v>4</v>
      </c>
    </row>
    <row r="8" spans="1:12" ht="409.5">
      <c r="A8" s="244" t="s">
        <v>29</v>
      </c>
      <c r="B8" s="239" t="s">
        <v>165</v>
      </c>
      <c r="C8" s="240" t="s">
        <v>52</v>
      </c>
      <c r="D8" s="240" t="s">
        <v>166</v>
      </c>
      <c r="E8" s="240" t="s">
        <v>167</v>
      </c>
      <c r="F8" s="240" t="s">
        <v>151</v>
      </c>
      <c r="G8" s="240" t="s">
        <v>514</v>
      </c>
      <c r="H8" s="240" t="s">
        <v>168</v>
      </c>
      <c r="I8" s="240" t="s">
        <v>457</v>
      </c>
      <c r="J8" s="241">
        <v>1</v>
      </c>
      <c r="K8" s="241" t="s">
        <v>912</v>
      </c>
      <c r="L8" s="242">
        <f>IF(J8=0,"",J8)</f>
        <v>1</v>
      </c>
    </row>
    <row r="9" spans="1:12" ht="409.5">
      <c r="A9" s="238" t="s">
        <v>17</v>
      </c>
      <c r="B9" s="239" t="s">
        <v>625</v>
      </c>
      <c r="C9" s="240" t="s">
        <v>169</v>
      </c>
      <c r="D9" s="240" t="s">
        <v>170</v>
      </c>
      <c r="E9" s="240" t="s">
        <v>171</v>
      </c>
      <c r="F9" s="240" t="s">
        <v>152</v>
      </c>
      <c r="G9" s="240" t="s">
        <v>626</v>
      </c>
      <c r="H9" s="240" t="s">
        <v>172</v>
      </c>
      <c r="I9" s="240" t="s">
        <v>164</v>
      </c>
      <c r="J9" s="241">
        <v>4</v>
      </c>
      <c r="K9" s="241" t="s">
        <v>888</v>
      </c>
      <c r="L9" s="242">
        <f>IF(J9=0,"",J9)</f>
        <v>4</v>
      </c>
    </row>
    <row r="10" spans="1:12" ht="409.5">
      <c r="A10" s="244" t="s">
        <v>18</v>
      </c>
      <c r="B10" s="239" t="s">
        <v>153</v>
      </c>
      <c r="C10" s="240" t="s">
        <v>489</v>
      </c>
      <c r="D10" s="240" t="s">
        <v>173</v>
      </c>
      <c r="E10" s="240" t="s">
        <v>490</v>
      </c>
      <c r="F10" s="240" t="s">
        <v>515</v>
      </c>
      <c r="G10" s="240" t="s">
        <v>174</v>
      </c>
      <c r="H10" s="240" t="s">
        <v>516</v>
      </c>
      <c r="I10" s="240" t="s">
        <v>175</v>
      </c>
      <c r="J10" s="241">
        <v>4</v>
      </c>
      <c r="K10" s="241" t="s">
        <v>889</v>
      </c>
      <c r="L10" s="242">
        <f>IF(J10=0,"",J10)</f>
        <v>4</v>
      </c>
    </row>
    <row r="11" spans="1:12" ht="207">
      <c r="A11" s="238" t="s">
        <v>451</v>
      </c>
      <c r="B11" s="239" t="s">
        <v>627</v>
      </c>
      <c r="C11" s="240" t="s">
        <v>30</v>
      </c>
      <c r="D11" s="240" t="s">
        <v>456</v>
      </c>
      <c r="E11" s="240" t="s">
        <v>455</v>
      </c>
      <c r="F11" s="240" t="s">
        <v>492</v>
      </c>
      <c r="G11" s="240" t="s">
        <v>495</v>
      </c>
      <c r="H11" s="240" t="s">
        <v>628</v>
      </c>
      <c r="I11" s="240" t="s">
        <v>454</v>
      </c>
      <c r="J11" s="241">
        <v>1</v>
      </c>
      <c r="K11" s="241" t="s">
        <v>890</v>
      </c>
      <c r="L11" s="242">
        <f>IF(J11=0,"",J11)</f>
        <v>1</v>
      </c>
    </row>
    <row r="12" spans="1:12" s="39" customFormat="1" ht="17.25">
      <c r="A12" s="245"/>
      <c r="B12" s="246"/>
      <c r="C12" s="246"/>
      <c r="D12" s="246"/>
      <c r="E12" s="246"/>
      <c r="F12" s="246"/>
      <c r="G12" s="246"/>
      <c r="H12" s="246"/>
      <c r="I12" s="303" t="s">
        <v>412</v>
      </c>
      <c r="J12" s="303"/>
      <c r="K12" s="303"/>
      <c r="L12" s="237">
        <f>IFERROR(ROUNDDOWN(AVERAGE(L4:L11),0),"")</f>
        <v>3</v>
      </c>
    </row>
    <row r="13" spans="1:12" s="39" customFormat="1" ht="15">
      <c r="J13" s="40"/>
      <c r="L13" s="40"/>
    </row>
    <row r="14" spans="1:12" s="39" customFormat="1" ht="15">
      <c r="J14" s="40"/>
      <c r="L14" s="40"/>
    </row>
    <row r="15" spans="1:12" s="39" customFormat="1" ht="15">
      <c r="J15" s="40"/>
      <c r="L15" s="40"/>
    </row>
    <row r="16" spans="1:12" s="39" customFormat="1" ht="15">
      <c r="J16" s="40"/>
      <c r="L16" s="40"/>
    </row>
    <row r="17" spans="10:12" s="39" customFormat="1" ht="15">
      <c r="J17" s="40"/>
      <c r="L17" s="40"/>
    </row>
    <row r="18" spans="10:12" s="39" customFormat="1" ht="15">
      <c r="J18" s="40"/>
      <c r="L18" s="40"/>
    </row>
    <row r="19" spans="10:12" s="39" customFormat="1" ht="15">
      <c r="J19" s="40"/>
      <c r="L19" s="40"/>
    </row>
    <row r="20" spans="10:12" s="39" customFormat="1" ht="15">
      <c r="J20" s="40"/>
      <c r="L20" s="40"/>
    </row>
    <row r="21" spans="10:12" s="39" customFormat="1" ht="15">
      <c r="J21" s="40"/>
      <c r="L21" s="40"/>
    </row>
    <row r="22" spans="10:12" s="39" customFormat="1" ht="15">
      <c r="J22" s="40"/>
      <c r="L22" s="40"/>
    </row>
    <row r="23" spans="10:12" s="39" customFormat="1" ht="15">
      <c r="J23" s="40"/>
      <c r="L23" s="40"/>
    </row>
    <row r="24" spans="10:12" s="39" customFormat="1" ht="15">
      <c r="J24" s="40"/>
      <c r="L24" s="40"/>
    </row>
    <row r="25" spans="10:12" s="39" customFormat="1" ht="15">
      <c r="J25" s="40"/>
      <c r="L25" s="40"/>
    </row>
    <row r="26" spans="10:12" s="39" customFormat="1" ht="15">
      <c r="J26" s="40"/>
      <c r="L26" s="40"/>
    </row>
    <row r="27" spans="10:12" s="39" customFormat="1" ht="15">
      <c r="J27" s="40"/>
      <c r="L27" s="40"/>
    </row>
    <row r="28" spans="10:12" s="39" customFormat="1" ht="15">
      <c r="J28" s="40"/>
      <c r="L28" s="40"/>
    </row>
    <row r="29" spans="10:12" s="39" customFormat="1" ht="15">
      <c r="J29" s="40"/>
      <c r="L29" s="40"/>
    </row>
    <row r="30" spans="10:12" s="39" customFormat="1" ht="15">
      <c r="J30" s="40"/>
      <c r="L30" s="40"/>
    </row>
    <row r="31" spans="10:12" s="39" customFormat="1" ht="15">
      <c r="J31" s="40"/>
      <c r="L31" s="40"/>
    </row>
    <row r="32" spans="10:12" s="39" customFormat="1" ht="15">
      <c r="J32" s="40"/>
      <c r="L32" s="40"/>
    </row>
    <row r="33" spans="10:12" s="39" customFormat="1" ht="15">
      <c r="J33" s="40"/>
      <c r="L33" s="40"/>
    </row>
    <row r="34" spans="10:12" s="39" customFormat="1" ht="15">
      <c r="J34" s="40"/>
      <c r="L34" s="40"/>
    </row>
    <row r="35" spans="10:12" s="39" customFormat="1" ht="15">
      <c r="J35" s="40"/>
      <c r="L35" s="40"/>
    </row>
    <row r="36" spans="10:12" s="39" customFormat="1" ht="15">
      <c r="J36" s="40"/>
      <c r="L36" s="40"/>
    </row>
    <row r="37" spans="10:12" s="39" customFormat="1" ht="15">
      <c r="J37" s="40"/>
      <c r="L37" s="40"/>
    </row>
    <row r="38" spans="10:12" s="39" customFormat="1" ht="15">
      <c r="J38" s="40"/>
      <c r="L38" s="40"/>
    </row>
    <row r="39" spans="10:12" s="39" customFormat="1" ht="15">
      <c r="J39" s="40"/>
      <c r="L39" s="40"/>
    </row>
    <row r="40" spans="10:12" s="39" customFormat="1" ht="15">
      <c r="J40" s="40"/>
      <c r="L40" s="40"/>
    </row>
    <row r="41" spans="10:12" s="39" customFormat="1" ht="15">
      <c r="J41" s="40"/>
      <c r="L41" s="40"/>
    </row>
    <row r="42" spans="10:12" s="39" customFormat="1" ht="15">
      <c r="J42" s="40"/>
      <c r="L42" s="40"/>
    </row>
    <row r="43" spans="10:12" s="39" customFormat="1" ht="15">
      <c r="J43" s="40"/>
      <c r="L43" s="40"/>
    </row>
    <row r="44" spans="10:12" s="39" customFormat="1" ht="15">
      <c r="J44" s="40"/>
      <c r="L44" s="40"/>
    </row>
    <row r="45" spans="10:12" s="39" customFormat="1" ht="15">
      <c r="J45" s="40"/>
      <c r="L45" s="40"/>
    </row>
    <row r="46" spans="10:12" s="39" customFormat="1" ht="15">
      <c r="J46" s="40"/>
      <c r="L46" s="40"/>
    </row>
    <row r="47" spans="10:12" s="39" customFormat="1" ht="15">
      <c r="J47" s="40"/>
      <c r="L47" s="40"/>
    </row>
    <row r="48" spans="10:12" s="39" customFormat="1" ht="15">
      <c r="J48" s="40"/>
      <c r="L48" s="40"/>
    </row>
    <row r="49" spans="10:12" s="39" customFormat="1" ht="15">
      <c r="J49" s="40"/>
      <c r="L49" s="40"/>
    </row>
    <row r="50" spans="10:12" s="39" customFormat="1" ht="15">
      <c r="J50" s="40"/>
      <c r="L50" s="40"/>
    </row>
    <row r="51" spans="10:12" s="39" customFormat="1" ht="15">
      <c r="J51" s="40"/>
      <c r="L51" s="40"/>
    </row>
    <row r="52" spans="10:12" s="39" customFormat="1" ht="15">
      <c r="J52" s="40"/>
      <c r="L52" s="40"/>
    </row>
    <row r="53" spans="10:12" s="39" customFormat="1" ht="15">
      <c r="J53" s="40"/>
      <c r="L53" s="40"/>
    </row>
    <row r="54" spans="10:12" s="39" customFormat="1" ht="15">
      <c r="J54" s="40"/>
      <c r="L54" s="40"/>
    </row>
    <row r="55" spans="10:12" s="39" customFormat="1" ht="15">
      <c r="J55" s="40"/>
      <c r="L55" s="40"/>
    </row>
    <row r="56" spans="10:12" s="39" customFormat="1" ht="15">
      <c r="J56" s="40"/>
      <c r="L56" s="40"/>
    </row>
    <row r="57" spans="10:12" s="39" customFormat="1" ht="15">
      <c r="J57" s="40"/>
      <c r="L57" s="40"/>
    </row>
    <row r="58" spans="10:12" s="39" customFormat="1" ht="15">
      <c r="J58" s="40"/>
      <c r="L58" s="40"/>
    </row>
    <row r="59" spans="10:12" s="39" customFormat="1" ht="15">
      <c r="J59" s="40"/>
      <c r="L59" s="40"/>
    </row>
    <row r="60" spans="10:12" s="39" customFormat="1" ht="15">
      <c r="J60" s="40"/>
      <c r="L60" s="40"/>
    </row>
    <row r="61" spans="10:12" s="39" customFormat="1" ht="15">
      <c r="J61" s="40"/>
      <c r="L61" s="40"/>
    </row>
    <row r="62" spans="10:12" s="39" customFormat="1" ht="15">
      <c r="J62" s="40"/>
      <c r="L62" s="40"/>
    </row>
    <row r="63" spans="10:12" s="39" customFormat="1" ht="15">
      <c r="J63" s="40"/>
      <c r="L63" s="40"/>
    </row>
    <row r="64" spans="10:12" s="39" customFormat="1" ht="15">
      <c r="J64" s="40"/>
      <c r="L64" s="40"/>
    </row>
    <row r="65" spans="10:12" s="39" customFormat="1" ht="15">
      <c r="J65" s="40"/>
      <c r="L65" s="40"/>
    </row>
    <row r="66" spans="10:12" s="39" customFormat="1" ht="15">
      <c r="J66" s="40"/>
      <c r="L66" s="40"/>
    </row>
    <row r="67" spans="10:12" s="39" customFormat="1" ht="15">
      <c r="J67" s="40"/>
      <c r="L67" s="40"/>
    </row>
    <row r="68" spans="10:12" s="39" customFormat="1" ht="15">
      <c r="J68" s="40"/>
      <c r="L68" s="40"/>
    </row>
    <row r="69" spans="10:12" s="39" customFormat="1" ht="15">
      <c r="J69" s="40"/>
      <c r="L69" s="40"/>
    </row>
    <row r="70" spans="10:12" s="39" customFormat="1" ht="15">
      <c r="J70" s="40"/>
      <c r="L70" s="40"/>
    </row>
    <row r="71" spans="10:12" s="39" customFormat="1" ht="15">
      <c r="J71" s="40"/>
      <c r="L71" s="40"/>
    </row>
    <row r="72" spans="10:12" s="39" customFormat="1" ht="15">
      <c r="J72" s="40"/>
      <c r="L72" s="40"/>
    </row>
    <row r="73" spans="10:12" s="39" customFormat="1" ht="15">
      <c r="J73" s="40"/>
      <c r="L73" s="40"/>
    </row>
    <row r="74" spans="10:12" s="39" customFormat="1" ht="15">
      <c r="J74" s="40"/>
      <c r="L74" s="40"/>
    </row>
    <row r="75" spans="10:12" s="39" customFormat="1" ht="15">
      <c r="J75" s="40"/>
      <c r="L75" s="40"/>
    </row>
    <row r="76" spans="10:12" s="39" customFormat="1" ht="15">
      <c r="J76" s="40"/>
      <c r="L76" s="40"/>
    </row>
    <row r="77" spans="10:12" s="39" customFormat="1" ht="15">
      <c r="J77" s="40"/>
      <c r="L77" s="40"/>
    </row>
    <row r="78" spans="10:12" s="39" customFormat="1" ht="15">
      <c r="J78" s="40"/>
      <c r="L78" s="40"/>
    </row>
    <row r="79" spans="10:12" s="39" customFormat="1" ht="15">
      <c r="J79" s="40"/>
      <c r="L79" s="40"/>
    </row>
    <row r="80" spans="10:12" s="39" customFormat="1" ht="15">
      <c r="J80" s="40"/>
      <c r="L80" s="40"/>
    </row>
    <row r="81" spans="10:12" s="39" customFormat="1" ht="15">
      <c r="J81" s="40"/>
      <c r="L81" s="40"/>
    </row>
    <row r="82" spans="10:12" s="39" customFormat="1" ht="15">
      <c r="J82" s="40"/>
      <c r="L82" s="40"/>
    </row>
    <row r="83" spans="10:12" s="39" customFormat="1" ht="15">
      <c r="J83" s="40"/>
      <c r="L83" s="40"/>
    </row>
    <row r="84" spans="10:12" s="39" customFormat="1" ht="15">
      <c r="J84" s="40"/>
      <c r="L84" s="40"/>
    </row>
    <row r="85" spans="10:12" s="39" customFormat="1" ht="15">
      <c r="J85" s="40"/>
      <c r="L85" s="40"/>
    </row>
    <row r="86" spans="10:12" s="39" customFormat="1" ht="15">
      <c r="J86" s="40"/>
      <c r="L86" s="40"/>
    </row>
    <row r="87" spans="10:12" s="39" customFormat="1" ht="15">
      <c r="J87" s="40"/>
      <c r="L87" s="40"/>
    </row>
    <row r="88" spans="10:12" s="39" customFormat="1" ht="15">
      <c r="J88" s="40"/>
      <c r="L88" s="40"/>
    </row>
    <row r="89" spans="10:12" s="39" customFormat="1" ht="15">
      <c r="J89" s="40"/>
      <c r="L89" s="40"/>
    </row>
    <row r="90" spans="10:12" s="39" customFormat="1" ht="15">
      <c r="J90" s="40"/>
      <c r="L90" s="40"/>
    </row>
    <row r="91" spans="10:12" s="39" customFormat="1" ht="15">
      <c r="J91" s="40"/>
      <c r="L91" s="40"/>
    </row>
    <row r="92" spans="10:12" s="39" customFormat="1" ht="15">
      <c r="J92" s="40"/>
      <c r="L92" s="40"/>
    </row>
    <row r="93" spans="10:12" s="39" customFormat="1" ht="15">
      <c r="J93" s="40"/>
      <c r="L93" s="40"/>
    </row>
    <row r="94" spans="10:12" s="39" customFormat="1" ht="15">
      <c r="J94" s="40"/>
      <c r="L94" s="40"/>
    </row>
    <row r="95" spans="10:12" s="39" customFormat="1" ht="15">
      <c r="J95" s="40"/>
      <c r="L95" s="40"/>
    </row>
    <row r="96" spans="10:12" s="39" customFormat="1" ht="15">
      <c r="J96" s="40"/>
      <c r="L96" s="40"/>
    </row>
    <row r="97" spans="10:12" s="39" customFormat="1" ht="15">
      <c r="J97" s="40"/>
      <c r="L97" s="40"/>
    </row>
    <row r="98" spans="10:12" s="39" customFormat="1" ht="15">
      <c r="J98" s="40"/>
      <c r="L98" s="40"/>
    </row>
    <row r="99" spans="10:12" s="39" customFormat="1" ht="15">
      <c r="J99" s="40"/>
      <c r="L99" s="40"/>
    </row>
    <row r="100" spans="10:12" s="39" customFormat="1" ht="15">
      <c r="J100" s="40"/>
      <c r="L100" s="40"/>
    </row>
    <row r="101" spans="10:12" s="39" customFormat="1" ht="15">
      <c r="J101" s="40"/>
      <c r="L101" s="40"/>
    </row>
    <row r="102" spans="10:12" s="39" customFormat="1" ht="15">
      <c r="J102" s="40"/>
      <c r="L102" s="40"/>
    </row>
    <row r="103" spans="10:12" s="39" customFormat="1" ht="15">
      <c r="J103" s="40"/>
      <c r="L103" s="40"/>
    </row>
    <row r="104" spans="10:12" s="39" customFormat="1" ht="15">
      <c r="J104" s="40"/>
      <c r="L104" s="40"/>
    </row>
    <row r="105" spans="10:12" s="39" customFormat="1" ht="15">
      <c r="J105" s="40"/>
      <c r="L105" s="40"/>
    </row>
    <row r="106" spans="10:12" s="39" customFormat="1" ht="15">
      <c r="J106" s="40"/>
      <c r="L106" s="40"/>
    </row>
    <row r="107" spans="10:12" s="39" customFormat="1" ht="15">
      <c r="J107" s="40"/>
      <c r="L107" s="40"/>
    </row>
    <row r="108" spans="10:12" s="39" customFormat="1" ht="15">
      <c r="J108" s="40"/>
      <c r="L108" s="40"/>
    </row>
    <row r="109" spans="10:12" s="39" customFormat="1" ht="15">
      <c r="J109" s="40"/>
      <c r="L109" s="40"/>
    </row>
    <row r="110" spans="10:12" s="39" customFormat="1" ht="15">
      <c r="J110" s="40"/>
      <c r="L110" s="40"/>
    </row>
    <row r="111" spans="10:12" s="39" customFormat="1" ht="15">
      <c r="J111" s="40"/>
      <c r="L111" s="40"/>
    </row>
    <row r="112" spans="10:12" s="39" customFormat="1" ht="15">
      <c r="J112" s="40"/>
      <c r="L112" s="40"/>
    </row>
    <row r="113" spans="10:12" s="39" customFormat="1" ht="15">
      <c r="J113" s="40"/>
      <c r="L113" s="40"/>
    </row>
    <row r="114" spans="10:12" s="39" customFormat="1" ht="15">
      <c r="J114" s="40"/>
      <c r="L114" s="40"/>
    </row>
    <row r="115" spans="10:12" s="39" customFormat="1" ht="15">
      <c r="J115" s="40"/>
      <c r="L115" s="40"/>
    </row>
    <row r="116" spans="10:12" s="39" customFormat="1" ht="15">
      <c r="J116" s="40"/>
      <c r="L116" s="40"/>
    </row>
    <row r="117" spans="10:12" s="39" customFormat="1" ht="15">
      <c r="J117" s="40"/>
      <c r="L117" s="40"/>
    </row>
    <row r="118" spans="10:12" s="39" customFormat="1" ht="15">
      <c r="J118" s="40"/>
      <c r="L118" s="40"/>
    </row>
    <row r="119" spans="10:12" s="39" customFormat="1" ht="15">
      <c r="J119" s="40"/>
      <c r="L119" s="40"/>
    </row>
    <row r="120" spans="10:12" s="39" customFormat="1" ht="15">
      <c r="J120" s="40"/>
      <c r="L120" s="40"/>
    </row>
    <row r="121" spans="10:12" s="39" customFormat="1" ht="15">
      <c r="J121" s="40"/>
      <c r="L121" s="40"/>
    </row>
    <row r="122" spans="10:12" s="39" customFormat="1" ht="15">
      <c r="J122" s="40"/>
      <c r="L122" s="40"/>
    </row>
    <row r="123" spans="10:12" s="39" customFormat="1" ht="15">
      <c r="J123" s="40"/>
      <c r="L123" s="40"/>
    </row>
    <row r="124" spans="10:12" s="39" customFormat="1" ht="15">
      <c r="J124" s="40"/>
      <c r="L124" s="40"/>
    </row>
    <row r="125" spans="10:12" s="39" customFormat="1" ht="15">
      <c r="J125" s="40"/>
      <c r="L125" s="40"/>
    </row>
    <row r="126" spans="10:12" s="39" customFormat="1" ht="15">
      <c r="J126" s="40"/>
      <c r="L126" s="40"/>
    </row>
    <row r="127" spans="10:12" s="39" customFormat="1" ht="15">
      <c r="J127" s="40"/>
      <c r="L127" s="40"/>
    </row>
    <row r="128" spans="10:12" s="39" customFormat="1" ht="15">
      <c r="J128" s="40"/>
      <c r="L128" s="40"/>
    </row>
    <row r="129" spans="10:12" s="39" customFormat="1" ht="15">
      <c r="J129" s="40"/>
      <c r="L129" s="40"/>
    </row>
    <row r="130" spans="10:12" s="39" customFormat="1" ht="15">
      <c r="J130" s="40"/>
      <c r="L130" s="40"/>
    </row>
    <row r="131" spans="10:12" s="39" customFormat="1" ht="15">
      <c r="J131" s="40"/>
      <c r="L131" s="40"/>
    </row>
    <row r="132" spans="10:12" s="39" customFormat="1" ht="15">
      <c r="J132" s="40"/>
      <c r="L132" s="40"/>
    </row>
    <row r="133" spans="10:12" s="39" customFormat="1" ht="15">
      <c r="J133" s="40"/>
      <c r="L133" s="40"/>
    </row>
    <row r="134" spans="10:12" s="39" customFormat="1" ht="15">
      <c r="J134" s="40"/>
      <c r="L134" s="40"/>
    </row>
    <row r="135" spans="10:12" s="39" customFormat="1" ht="15">
      <c r="J135" s="40"/>
      <c r="L135" s="40"/>
    </row>
    <row r="136" spans="10:12" s="39" customFormat="1" ht="15">
      <c r="J136" s="40"/>
      <c r="L136" s="40"/>
    </row>
    <row r="137" spans="10:12" s="39" customFormat="1" ht="15">
      <c r="J137" s="40"/>
      <c r="L137" s="40"/>
    </row>
    <row r="138" spans="10:12" s="39" customFormat="1" ht="15">
      <c r="J138" s="40"/>
      <c r="L138" s="40"/>
    </row>
    <row r="139" spans="10:12" s="39" customFormat="1" ht="15">
      <c r="J139" s="40"/>
      <c r="L139" s="40"/>
    </row>
    <row r="140" spans="10:12" s="39" customFormat="1" ht="15">
      <c r="J140" s="40"/>
      <c r="L140" s="40"/>
    </row>
    <row r="141" spans="10:12" s="39" customFormat="1" ht="15">
      <c r="J141" s="40"/>
      <c r="L141" s="40"/>
    </row>
    <row r="142" spans="10:12" s="39" customFormat="1" ht="15">
      <c r="J142" s="40"/>
      <c r="L142" s="40"/>
    </row>
    <row r="143" spans="10:12" s="39" customFormat="1" ht="15">
      <c r="J143" s="40"/>
      <c r="L143" s="40"/>
    </row>
    <row r="144" spans="10:12" s="39" customFormat="1" ht="15">
      <c r="J144" s="40"/>
      <c r="L144" s="40"/>
    </row>
    <row r="145" spans="10:12" s="39" customFormat="1" ht="15">
      <c r="J145" s="40"/>
      <c r="L145" s="40"/>
    </row>
    <row r="146" spans="10:12" s="39" customFormat="1" ht="15">
      <c r="J146" s="40"/>
      <c r="L146" s="40"/>
    </row>
    <row r="147" spans="10:12" s="39" customFormat="1" ht="15">
      <c r="J147" s="40"/>
      <c r="L147" s="40"/>
    </row>
    <row r="148" spans="10:12" s="39" customFormat="1" ht="15">
      <c r="J148" s="40"/>
      <c r="L148" s="40"/>
    </row>
    <row r="149" spans="10:12" s="39" customFormat="1" ht="15">
      <c r="J149" s="40"/>
      <c r="L149" s="40"/>
    </row>
    <row r="150" spans="10:12" s="39" customFormat="1" ht="15">
      <c r="J150" s="40"/>
      <c r="L150" s="40"/>
    </row>
    <row r="151" spans="10:12" s="39" customFormat="1" ht="15">
      <c r="J151" s="40"/>
      <c r="L151" s="40"/>
    </row>
    <row r="152" spans="10:12" s="39" customFormat="1" ht="15">
      <c r="J152" s="40"/>
      <c r="L152" s="40"/>
    </row>
    <row r="153" spans="10:12" s="39" customFormat="1" ht="15">
      <c r="J153" s="40"/>
      <c r="L153" s="40"/>
    </row>
    <row r="154" spans="10:12" s="39" customFormat="1" ht="15">
      <c r="J154" s="40"/>
      <c r="L154" s="40"/>
    </row>
    <row r="155" spans="10:12" s="39" customFormat="1" ht="15">
      <c r="J155" s="40"/>
      <c r="L155" s="40"/>
    </row>
    <row r="156" spans="10:12" s="39" customFormat="1" ht="15">
      <c r="J156" s="40"/>
      <c r="L156" s="40"/>
    </row>
    <row r="157" spans="10:12" s="39" customFormat="1" ht="15">
      <c r="J157" s="40"/>
      <c r="L157" s="40"/>
    </row>
    <row r="158" spans="10:12" s="39" customFormat="1" ht="15">
      <c r="J158" s="40"/>
      <c r="L158" s="40"/>
    </row>
    <row r="159" spans="10:12" s="39" customFormat="1" ht="15">
      <c r="J159" s="40"/>
      <c r="L159" s="40"/>
    </row>
    <row r="160" spans="10:12" s="39" customFormat="1" ht="15">
      <c r="J160" s="40"/>
      <c r="L160" s="40"/>
    </row>
    <row r="161" spans="10:12" s="39" customFormat="1" ht="15">
      <c r="J161" s="40"/>
      <c r="L161" s="40"/>
    </row>
    <row r="162" spans="10:12" s="39" customFormat="1" ht="15">
      <c r="J162" s="40"/>
      <c r="L162" s="40"/>
    </row>
    <row r="163" spans="10:12" s="39" customFormat="1" ht="15">
      <c r="J163" s="40"/>
      <c r="L163" s="40"/>
    </row>
    <row r="164" spans="10:12" s="39" customFormat="1" ht="15">
      <c r="J164" s="40"/>
      <c r="L164" s="40"/>
    </row>
    <row r="165" spans="10:12" s="39" customFormat="1" ht="15">
      <c r="J165" s="40"/>
      <c r="L165" s="40"/>
    </row>
    <row r="166" spans="10:12" s="39" customFormat="1" ht="15">
      <c r="J166" s="40"/>
      <c r="L166" s="40"/>
    </row>
    <row r="167" spans="10:12" s="39" customFormat="1" ht="15">
      <c r="J167" s="40"/>
      <c r="L167" s="40"/>
    </row>
    <row r="168" spans="10:12" s="39" customFormat="1" ht="15">
      <c r="J168" s="40"/>
      <c r="L168" s="40"/>
    </row>
    <row r="169" spans="10:12" s="39" customFormat="1" ht="15">
      <c r="J169" s="40"/>
      <c r="L169" s="40"/>
    </row>
    <row r="170" spans="10:12" s="39" customFormat="1" ht="15">
      <c r="J170" s="40"/>
      <c r="L170" s="40"/>
    </row>
    <row r="171" spans="10:12" s="39" customFormat="1" ht="15">
      <c r="J171" s="40"/>
      <c r="L171" s="40"/>
    </row>
    <row r="172" spans="10:12" s="39" customFormat="1" ht="15">
      <c r="J172" s="40"/>
      <c r="L172" s="40"/>
    </row>
    <row r="173" spans="10:12" s="39" customFormat="1" ht="15">
      <c r="J173" s="40"/>
      <c r="L173" s="40"/>
    </row>
    <row r="174" spans="10:12" s="39" customFormat="1" ht="15">
      <c r="J174" s="40"/>
      <c r="L174" s="40"/>
    </row>
    <row r="175" spans="10:12" ht="15"/>
    <row r="176" spans="10:12" ht="15"/>
    <row r="177" ht="15"/>
    <row r="178" ht="15"/>
    <row r="179" ht="15"/>
    <row r="180" ht="15"/>
    <row r="181" ht="15"/>
    <row r="182" ht="15"/>
    <row r="183" ht="15"/>
    <row r="184" ht="15"/>
  </sheetData>
  <mergeCells count="11">
    <mergeCell ref="I12:K12"/>
    <mergeCell ref="L5:L6"/>
    <mergeCell ref="A1:L1"/>
    <mergeCell ref="A5:A6"/>
    <mergeCell ref="C2:H2"/>
    <mergeCell ref="A2:A3"/>
    <mergeCell ref="B2:B3"/>
    <mergeCell ref="I2:I3"/>
    <mergeCell ref="J2:J3"/>
    <mergeCell ref="K2:K3"/>
    <mergeCell ref="L2:L3"/>
  </mergeCells>
  <dataValidations count="1">
    <dataValidation type="list" allowBlank="1" showInputMessage="1" showErrorMessage="1" errorTitle="Consensus Score:" error="Select the appropriate SCORE from the dropdown list!" sqref="J4:J11">
      <formula1>scores</formula1>
    </dataValidation>
  </dataValidations>
  <pageMargins left="0.25" right="0.15" top="0.35" bottom="0.45" header="0.3" footer="0.3"/>
  <pageSetup paperSize="5" scale="77" orientation="landscape" r:id="rId1"/>
  <headerFooter>
    <oddFooter>&amp;R&amp;"Andalus,Regular"&amp;9Page &amp;P of &amp;N</oddFooter>
  </headerFooter>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00B050"/>
  </sheetPr>
  <dimension ref="A1:AC10"/>
  <sheetViews>
    <sheetView showGridLines="0" zoomScaleNormal="100" zoomScaleSheetLayoutView="120" workbookViewId="0">
      <pane xSplit="2" ySplit="3" topLeftCell="C4" activePane="bottomRight" state="frozen"/>
      <selection pane="topRight" activeCell="C1" sqref="C1"/>
      <selection pane="bottomLeft" activeCell="A4" sqref="A4"/>
      <selection pane="bottomRight" activeCell="F5" sqref="F5"/>
    </sheetView>
  </sheetViews>
  <sheetFormatPr defaultColWidth="9.140625" defaultRowHeight="23.1" customHeight="1"/>
  <cols>
    <col min="1" max="1" width="12.42578125" style="8" customWidth="1"/>
    <col min="2" max="2" width="16.7109375" style="8" customWidth="1"/>
    <col min="3" max="3" width="14.85546875" style="8" customWidth="1"/>
    <col min="4" max="4" width="12.28515625" style="8" customWidth="1"/>
    <col min="5" max="5" width="15.140625" style="8" customWidth="1"/>
    <col min="6" max="6" width="20.85546875" style="8" customWidth="1"/>
    <col min="7" max="7" width="23.7109375" style="8" customWidth="1"/>
    <col min="8" max="8" width="21.85546875" style="8" customWidth="1"/>
    <col min="9" max="9" width="19.42578125" style="8" customWidth="1"/>
    <col min="10" max="10" width="9.140625" style="51"/>
    <col min="11" max="11" width="9.140625" style="9"/>
    <col min="12" max="12" width="10.85546875" style="9" customWidth="1"/>
    <col min="13" max="19" width="9.140625" style="9"/>
    <col min="20" max="22" width="7" style="9" customWidth="1"/>
    <col min="23" max="16384" width="9.140625" style="9"/>
  </cols>
  <sheetData>
    <row r="1" spans="1:29" s="49" customFormat="1" ht="24.75" customHeight="1">
      <c r="A1" s="309" t="s">
        <v>416</v>
      </c>
      <c r="B1" s="310"/>
      <c r="C1" s="310"/>
      <c r="D1" s="310"/>
      <c r="E1" s="310"/>
      <c r="F1" s="310"/>
      <c r="G1" s="310"/>
      <c r="H1" s="310"/>
      <c r="I1" s="310"/>
      <c r="J1" s="310"/>
      <c r="K1" s="310"/>
      <c r="L1" s="310"/>
    </row>
    <row r="2" spans="1:29" s="44" customFormat="1" ht="25.5" customHeight="1">
      <c r="A2" s="290" t="s">
        <v>15</v>
      </c>
      <c r="B2" s="290" t="s">
        <v>1</v>
      </c>
      <c r="C2" s="290" t="s">
        <v>43</v>
      </c>
      <c r="D2" s="290"/>
      <c r="E2" s="290"/>
      <c r="F2" s="290"/>
      <c r="G2" s="290"/>
      <c r="H2" s="290"/>
      <c r="I2" s="290" t="s">
        <v>4</v>
      </c>
      <c r="J2" s="290" t="s">
        <v>409</v>
      </c>
      <c r="K2" s="290" t="s">
        <v>410</v>
      </c>
      <c r="L2" s="290" t="s">
        <v>411</v>
      </c>
      <c r="M2" s="43"/>
      <c r="N2" s="43"/>
      <c r="O2" s="43"/>
      <c r="P2" s="43"/>
      <c r="Q2" s="43"/>
      <c r="R2" s="43"/>
      <c r="S2" s="43"/>
      <c r="T2" s="43"/>
      <c r="U2" s="43"/>
      <c r="V2" s="43"/>
      <c r="W2" s="43"/>
      <c r="X2" s="43"/>
      <c r="Y2" s="43"/>
      <c r="Z2" s="43"/>
    </row>
    <row r="3" spans="1:29" s="44" customFormat="1" ht="25.5" customHeight="1">
      <c r="A3" s="290"/>
      <c r="B3" s="290"/>
      <c r="C3" s="38" t="s">
        <v>2</v>
      </c>
      <c r="D3" s="38" t="s">
        <v>5</v>
      </c>
      <c r="E3" s="38" t="s">
        <v>6</v>
      </c>
      <c r="F3" s="38" t="s">
        <v>7</v>
      </c>
      <c r="G3" s="38" t="s">
        <v>8</v>
      </c>
      <c r="H3" s="38" t="s">
        <v>9</v>
      </c>
      <c r="I3" s="290"/>
      <c r="J3" s="290"/>
      <c r="K3" s="290"/>
      <c r="L3" s="290"/>
      <c r="M3" s="43"/>
      <c r="N3" s="43"/>
      <c r="O3" s="43"/>
      <c r="P3" s="43"/>
      <c r="Q3" s="43"/>
      <c r="R3" s="43"/>
      <c r="S3" s="43"/>
      <c r="T3" s="45"/>
      <c r="U3" s="46"/>
      <c r="V3" s="46"/>
      <c r="W3" s="45"/>
      <c r="X3" s="45"/>
      <c r="Y3" s="45"/>
      <c r="Z3" s="45"/>
      <c r="AA3" s="47"/>
      <c r="AB3" s="47"/>
      <c r="AC3" s="47"/>
    </row>
    <row r="4" spans="1:29" ht="103.5">
      <c r="A4" s="311" t="s">
        <v>179</v>
      </c>
      <c r="B4" s="312" t="s">
        <v>180</v>
      </c>
      <c r="C4" s="240" t="s">
        <v>181</v>
      </c>
      <c r="D4" s="240" t="s">
        <v>182</v>
      </c>
      <c r="E4" s="240" t="s">
        <v>183</v>
      </c>
      <c r="F4" s="240" t="s">
        <v>523</v>
      </c>
      <c r="G4" s="240" t="s">
        <v>496</v>
      </c>
      <c r="H4" s="240" t="s">
        <v>524</v>
      </c>
      <c r="I4" s="247" t="s">
        <v>525</v>
      </c>
      <c r="J4" s="240">
        <v>2</v>
      </c>
      <c r="K4" s="240" t="s">
        <v>853</v>
      </c>
      <c r="L4" s="308">
        <f>IFERROR(ROUNDDOWN(AVERAGE(J4:J5),0),"")</f>
        <v>2</v>
      </c>
      <c r="U4" s="48"/>
      <c r="V4" s="48"/>
    </row>
    <row r="5" spans="1:29" ht="258.75">
      <c r="A5" s="311"/>
      <c r="B5" s="312"/>
      <c r="C5" s="240" t="s">
        <v>184</v>
      </c>
      <c r="D5" s="240" t="s">
        <v>185</v>
      </c>
      <c r="E5" s="248" t="s">
        <v>186</v>
      </c>
      <c r="F5" s="240" t="s">
        <v>629</v>
      </c>
      <c r="G5" s="240" t="s">
        <v>630</v>
      </c>
      <c r="H5" s="240" t="s">
        <v>631</v>
      </c>
      <c r="I5" s="240" t="s">
        <v>632</v>
      </c>
      <c r="J5" s="240">
        <v>2</v>
      </c>
      <c r="K5" s="240" t="s">
        <v>852</v>
      </c>
      <c r="L5" s="306"/>
    </row>
    <row r="6" spans="1:29" ht="155.25">
      <c r="A6" s="307" t="s">
        <v>194</v>
      </c>
      <c r="B6" s="312" t="s">
        <v>633</v>
      </c>
      <c r="C6" s="240" t="s">
        <v>34</v>
      </c>
      <c r="D6" s="240" t="s">
        <v>189</v>
      </c>
      <c r="E6" s="240" t="s">
        <v>187</v>
      </c>
      <c r="F6" s="240" t="s">
        <v>526</v>
      </c>
      <c r="G6" s="240" t="s">
        <v>188</v>
      </c>
      <c r="H6" s="240" t="s">
        <v>190</v>
      </c>
      <c r="I6" s="240" t="s">
        <v>191</v>
      </c>
      <c r="J6" s="240">
        <v>1</v>
      </c>
      <c r="K6" s="240" t="s">
        <v>854</v>
      </c>
      <c r="L6" s="308">
        <f t="shared" ref="L6" si="0">IFERROR(ROUNDDOWN(AVERAGE(J6:J7),0),"")</f>
        <v>2</v>
      </c>
    </row>
    <row r="7" spans="1:29" ht="276">
      <c r="A7" s="307"/>
      <c r="B7" s="312"/>
      <c r="C7" s="240" t="s">
        <v>192</v>
      </c>
      <c r="D7" s="240" t="s">
        <v>634</v>
      </c>
      <c r="E7" s="240" t="s">
        <v>635</v>
      </c>
      <c r="F7" s="240" t="s">
        <v>494</v>
      </c>
      <c r="G7" s="240" t="s">
        <v>636</v>
      </c>
      <c r="H7" s="240" t="s">
        <v>637</v>
      </c>
      <c r="I7" s="240" t="s">
        <v>178</v>
      </c>
      <c r="J7" s="240">
        <v>3</v>
      </c>
      <c r="K7" s="240" t="s">
        <v>855</v>
      </c>
      <c r="L7" s="306"/>
    </row>
    <row r="8" spans="1:29" ht="148.5" customHeight="1">
      <c r="A8" s="311" t="s">
        <v>463</v>
      </c>
      <c r="B8" s="239" t="s">
        <v>638</v>
      </c>
      <c r="C8" s="240" t="s">
        <v>195</v>
      </c>
      <c r="D8" s="240" t="s">
        <v>196</v>
      </c>
      <c r="E8" s="240" t="s">
        <v>197</v>
      </c>
      <c r="F8" s="240" t="s">
        <v>527</v>
      </c>
      <c r="G8" s="240" t="s">
        <v>639</v>
      </c>
      <c r="H8" s="240" t="s">
        <v>176</v>
      </c>
      <c r="I8" s="240" t="s">
        <v>193</v>
      </c>
      <c r="J8" s="240">
        <v>1</v>
      </c>
      <c r="K8" s="240" t="s">
        <v>856</v>
      </c>
      <c r="L8" s="308">
        <f t="shared" ref="L8" si="1">IFERROR(ROUNDDOWN(AVERAGE(J8:J9),0),"")</f>
        <v>3</v>
      </c>
    </row>
    <row r="9" spans="1:29" ht="120.75">
      <c r="A9" s="311"/>
      <c r="B9" s="239" t="s">
        <v>640</v>
      </c>
      <c r="C9" s="240" t="s">
        <v>493</v>
      </c>
      <c r="D9" s="240" t="s">
        <v>198</v>
      </c>
      <c r="E9" s="240" t="s">
        <v>177</v>
      </c>
      <c r="F9" s="240" t="s">
        <v>199</v>
      </c>
      <c r="G9" s="240" t="s">
        <v>200</v>
      </c>
      <c r="H9" s="240" t="s">
        <v>201</v>
      </c>
      <c r="I9" s="240" t="s">
        <v>641</v>
      </c>
      <c r="J9" s="240">
        <v>5</v>
      </c>
      <c r="K9" s="240" t="s">
        <v>857</v>
      </c>
      <c r="L9" s="306"/>
    </row>
    <row r="10" spans="1:29" ht="23.1" customHeight="1">
      <c r="A10" s="249"/>
      <c r="B10" s="249"/>
      <c r="C10" s="249"/>
      <c r="D10" s="249"/>
      <c r="E10" s="249"/>
      <c r="F10" s="249"/>
      <c r="G10" s="249"/>
      <c r="H10" s="249"/>
      <c r="I10" s="303" t="s">
        <v>412</v>
      </c>
      <c r="J10" s="303"/>
      <c r="K10" s="303"/>
      <c r="L10" s="237">
        <f>IFERROR(ROUNDDOWN(AVERAGE(L2:L9),0),"")</f>
        <v>2</v>
      </c>
    </row>
  </sheetData>
  <mergeCells count="17">
    <mergeCell ref="I10:K10"/>
    <mergeCell ref="A8:A9"/>
    <mergeCell ref="A6:A7"/>
    <mergeCell ref="B6:B7"/>
    <mergeCell ref="I2:I3"/>
    <mergeCell ref="A2:A3"/>
    <mergeCell ref="B2:B3"/>
    <mergeCell ref="A4:A5"/>
    <mergeCell ref="B4:B5"/>
    <mergeCell ref="L8:L9"/>
    <mergeCell ref="L6:L7"/>
    <mergeCell ref="L4:L5"/>
    <mergeCell ref="A1:L1"/>
    <mergeCell ref="C2:H2"/>
    <mergeCell ref="J2:J3"/>
    <mergeCell ref="K2:K3"/>
    <mergeCell ref="L2:L3"/>
  </mergeCells>
  <dataValidations count="1">
    <dataValidation type="list" allowBlank="1" showInputMessage="1" showErrorMessage="1" errorTitle="Consensus Score:" error="Select the appropriate SCORE from the dropdown list!" sqref="J4:J9">
      <formula1>scores</formula1>
    </dataValidation>
  </dataValidations>
  <pageMargins left="0.25" right="0.15" top="0.35" bottom="0.45" header="0.3" footer="0.3"/>
  <pageSetup paperSize="9" scale="77" orientation="landscape" r:id="rId1"/>
  <headerFooter>
    <oddFooter>&amp;R&amp;"Andalus,Regular"&amp;9Page &amp;P of &amp;N</oddFooter>
  </headerFooter>
  <colBreaks count="1" manualBreakCount="1">
    <brk id="12" max="1048575" man="1"/>
  </colBreaks>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theme="9" tint="-0.249977111117893"/>
  </sheetPr>
  <dimension ref="A1:Z16"/>
  <sheetViews>
    <sheetView showGridLines="0" zoomScaleNormal="100" zoomScaleSheetLayoutView="120" workbookViewId="0">
      <pane xSplit="4" ySplit="3" topLeftCell="E4" activePane="bottomRight" state="frozen"/>
      <selection pane="topRight" activeCell="E1" sqref="E1"/>
      <selection pane="bottomLeft" activeCell="A4" sqref="A4"/>
      <selection pane="bottomRight" activeCell="D4" sqref="D4"/>
    </sheetView>
  </sheetViews>
  <sheetFormatPr defaultColWidth="9.140625" defaultRowHeight="17.25"/>
  <cols>
    <col min="1" max="1" width="10.7109375" style="56" customWidth="1"/>
    <col min="2" max="2" width="21.140625" style="56" customWidth="1"/>
    <col min="3" max="3" width="14.85546875" style="56" customWidth="1"/>
    <col min="4" max="4" width="14.28515625" style="56" customWidth="1"/>
    <col min="5" max="5" width="18.85546875" style="56" customWidth="1"/>
    <col min="6" max="6" width="16.85546875" style="56" customWidth="1"/>
    <col min="7" max="7" width="21.28515625" style="56" customWidth="1"/>
    <col min="8" max="8" width="20.42578125" style="56" customWidth="1"/>
    <col min="9" max="9" width="17.7109375" style="56" customWidth="1"/>
    <col min="10" max="11" width="9.140625" style="52"/>
    <col min="12" max="12" width="10.85546875" style="58" customWidth="1"/>
    <col min="13" max="26" width="9.140625" style="52"/>
    <col min="27" max="16384" width="9.140625" style="24"/>
  </cols>
  <sheetData>
    <row r="1" spans="1:26" ht="27.75" customHeight="1">
      <c r="A1" s="321" t="s">
        <v>642</v>
      </c>
      <c r="B1" s="322"/>
      <c r="C1" s="322"/>
      <c r="D1" s="322"/>
      <c r="E1" s="322"/>
      <c r="F1" s="24"/>
      <c r="G1" s="24"/>
      <c r="H1" s="24"/>
      <c r="I1" s="24"/>
    </row>
    <row r="2" spans="1:26" s="55" customFormat="1" ht="15" customHeight="1">
      <c r="A2" s="323" t="s">
        <v>0</v>
      </c>
      <c r="B2" s="323" t="s">
        <v>1</v>
      </c>
      <c r="C2" s="323" t="s">
        <v>2</v>
      </c>
      <c r="D2" s="323" t="s">
        <v>3</v>
      </c>
      <c r="E2" s="323"/>
      <c r="F2" s="323"/>
      <c r="G2" s="323"/>
      <c r="H2" s="323"/>
      <c r="I2" s="323" t="s">
        <v>4</v>
      </c>
      <c r="J2" s="290" t="s">
        <v>409</v>
      </c>
      <c r="K2" s="290" t="s">
        <v>410</v>
      </c>
      <c r="L2" s="290" t="s">
        <v>411</v>
      </c>
      <c r="M2" s="54"/>
      <c r="N2" s="54"/>
      <c r="O2" s="54"/>
      <c r="P2" s="54"/>
      <c r="Q2" s="54"/>
      <c r="R2" s="54"/>
      <c r="S2" s="54"/>
      <c r="T2" s="54"/>
      <c r="U2" s="54"/>
      <c r="V2" s="54"/>
      <c r="W2" s="54"/>
      <c r="X2" s="54"/>
      <c r="Y2" s="54"/>
      <c r="Z2" s="54"/>
    </row>
    <row r="3" spans="1:26" s="55" customFormat="1" ht="37.5" customHeight="1">
      <c r="A3" s="323"/>
      <c r="B3" s="323"/>
      <c r="C3" s="323"/>
      <c r="D3" s="57" t="s">
        <v>5</v>
      </c>
      <c r="E3" s="57" t="s">
        <v>6</v>
      </c>
      <c r="F3" s="57" t="s">
        <v>7</v>
      </c>
      <c r="G3" s="57" t="s">
        <v>8</v>
      </c>
      <c r="H3" s="57" t="s">
        <v>9</v>
      </c>
      <c r="I3" s="323"/>
      <c r="J3" s="290"/>
      <c r="K3" s="290"/>
      <c r="L3" s="290"/>
      <c r="M3" s="54"/>
      <c r="N3" s="54"/>
      <c r="O3" s="54"/>
      <c r="P3" s="54"/>
      <c r="Q3" s="54"/>
      <c r="R3" s="54"/>
      <c r="S3" s="54"/>
      <c r="T3" s="54"/>
      <c r="U3" s="54"/>
      <c r="V3" s="54"/>
      <c r="W3" s="54"/>
      <c r="X3" s="54"/>
      <c r="Y3" s="54"/>
      <c r="Z3" s="54"/>
    </row>
    <row r="4" spans="1:26" s="27" customFormat="1" ht="362.25">
      <c r="A4" s="313" t="s">
        <v>465</v>
      </c>
      <c r="B4" s="326" t="s">
        <v>650</v>
      </c>
      <c r="C4" s="235" t="s">
        <v>497</v>
      </c>
      <c r="D4" s="235" t="s">
        <v>202</v>
      </c>
      <c r="E4" s="235" t="s">
        <v>498</v>
      </c>
      <c r="F4" s="235" t="s">
        <v>203</v>
      </c>
      <c r="G4" s="235" t="s">
        <v>528</v>
      </c>
      <c r="H4" s="235" t="s">
        <v>529</v>
      </c>
      <c r="I4" s="235" t="s">
        <v>204</v>
      </c>
      <c r="J4" s="230">
        <v>1</v>
      </c>
      <c r="K4" s="230" t="s">
        <v>913</v>
      </c>
      <c r="L4" s="314">
        <f>IFERROR(ROUNDDOWN(AVERAGE(J4:J6),0),"")</f>
        <v>1</v>
      </c>
      <c r="M4" s="253"/>
      <c r="N4" s="253"/>
      <c r="O4" s="253"/>
      <c r="P4" s="253"/>
      <c r="Q4" s="253"/>
      <c r="R4" s="253"/>
      <c r="S4" s="253"/>
      <c r="T4" s="253"/>
      <c r="U4" s="253"/>
      <c r="V4" s="253"/>
      <c r="W4" s="253"/>
      <c r="X4" s="253"/>
      <c r="Y4" s="253"/>
      <c r="Z4" s="253"/>
    </row>
    <row r="5" spans="1:26" s="27" customFormat="1" ht="362.25">
      <c r="A5" s="313"/>
      <c r="B5" s="326"/>
      <c r="C5" s="235" t="s">
        <v>205</v>
      </c>
      <c r="D5" s="235" t="s">
        <v>207</v>
      </c>
      <c r="E5" s="235" t="s">
        <v>643</v>
      </c>
      <c r="F5" s="235" t="s">
        <v>530</v>
      </c>
      <c r="G5" s="235" t="s">
        <v>208</v>
      </c>
      <c r="H5" s="235" t="s">
        <v>644</v>
      </c>
      <c r="I5" s="235" t="s">
        <v>645</v>
      </c>
      <c r="J5" s="230">
        <v>1</v>
      </c>
      <c r="K5" s="230" t="s">
        <v>914</v>
      </c>
      <c r="L5" s="318"/>
      <c r="M5" s="253"/>
      <c r="N5" s="253"/>
      <c r="O5" s="253"/>
      <c r="P5" s="253"/>
      <c r="Q5" s="253"/>
      <c r="R5" s="253"/>
      <c r="S5" s="253"/>
      <c r="T5" s="253"/>
      <c r="U5" s="253"/>
      <c r="V5" s="253"/>
      <c r="W5" s="253"/>
      <c r="X5" s="253"/>
      <c r="Y5" s="253"/>
      <c r="Z5" s="253"/>
    </row>
    <row r="6" spans="1:26" s="27" customFormat="1" ht="293.25">
      <c r="A6" s="313"/>
      <c r="B6" s="326"/>
      <c r="C6" s="230" t="s">
        <v>499</v>
      </c>
      <c r="D6" s="235" t="s">
        <v>531</v>
      </c>
      <c r="E6" s="235" t="s">
        <v>646</v>
      </c>
      <c r="F6" s="235" t="s">
        <v>532</v>
      </c>
      <c r="G6" s="235" t="s">
        <v>533</v>
      </c>
      <c r="H6" s="235" t="s">
        <v>534</v>
      </c>
      <c r="I6" s="235" t="s">
        <v>209</v>
      </c>
      <c r="J6" s="230">
        <v>1</v>
      </c>
      <c r="K6" s="230" t="s">
        <v>865</v>
      </c>
      <c r="L6" s="316"/>
      <c r="M6" s="253"/>
      <c r="N6" s="253"/>
      <c r="O6" s="253"/>
      <c r="P6" s="253"/>
      <c r="Q6" s="253"/>
      <c r="R6" s="253"/>
      <c r="S6" s="253"/>
      <c r="T6" s="253"/>
      <c r="U6" s="253"/>
      <c r="V6" s="253"/>
      <c r="W6" s="253"/>
      <c r="X6" s="253"/>
      <c r="Y6" s="253"/>
      <c r="Z6" s="253"/>
    </row>
    <row r="7" spans="1:26" s="27" customFormat="1" ht="231" customHeight="1">
      <c r="A7" s="320" t="s">
        <v>210</v>
      </c>
      <c r="B7" s="327" t="s">
        <v>231</v>
      </c>
      <c r="C7" s="235" t="s">
        <v>211</v>
      </c>
      <c r="D7" s="235" t="s">
        <v>212</v>
      </c>
      <c r="E7" s="235" t="s">
        <v>562</v>
      </c>
      <c r="F7" s="235" t="s">
        <v>213</v>
      </c>
      <c r="G7" s="230" t="s">
        <v>561</v>
      </c>
      <c r="H7" s="235" t="s">
        <v>214</v>
      </c>
      <c r="I7" s="235" t="s">
        <v>647</v>
      </c>
      <c r="J7" s="254">
        <v>1</v>
      </c>
      <c r="K7" s="254" t="s">
        <v>868</v>
      </c>
      <c r="L7" s="317">
        <f>IFERROR(ROUNDDOWN(AVERAGE(J7:J8),0),"")</f>
        <v>1</v>
      </c>
      <c r="M7" s="253"/>
      <c r="N7" s="253"/>
      <c r="O7" s="253"/>
      <c r="P7" s="253"/>
      <c r="Q7" s="253"/>
      <c r="R7" s="253"/>
      <c r="S7" s="253"/>
      <c r="T7" s="253"/>
      <c r="U7" s="253"/>
      <c r="V7" s="253"/>
      <c r="W7" s="253"/>
      <c r="X7" s="253"/>
      <c r="Y7" s="253"/>
      <c r="Z7" s="253"/>
    </row>
    <row r="8" spans="1:26" s="27" customFormat="1" ht="172.5">
      <c r="A8" s="320"/>
      <c r="B8" s="328"/>
      <c r="C8" s="255" t="s">
        <v>215</v>
      </c>
      <c r="D8" s="255" t="s">
        <v>216</v>
      </c>
      <c r="E8" s="235" t="s">
        <v>648</v>
      </c>
      <c r="F8" s="255" t="s">
        <v>217</v>
      </c>
      <c r="G8" s="230" t="s">
        <v>535</v>
      </c>
      <c r="H8" s="255" t="s">
        <v>218</v>
      </c>
      <c r="I8" s="255" t="s">
        <v>219</v>
      </c>
      <c r="J8" s="254">
        <v>1</v>
      </c>
      <c r="K8" s="254" t="s">
        <v>869</v>
      </c>
      <c r="L8" s="306"/>
      <c r="M8" s="253"/>
      <c r="N8" s="253"/>
      <c r="O8" s="253"/>
      <c r="P8" s="253"/>
      <c r="Q8" s="253"/>
      <c r="R8" s="253"/>
      <c r="S8" s="253"/>
      <c r="T8" s="253"/>
      <c r="U8" s="253"/>
      <c r="V8" s="253"/>
      <c r="W8" s="253"/>
      <c r="X8" s="253"/>
      <c r="Y8" s="253"/>
      <c r="Z8" s="253"/>
    </row>
    <row r="9" spans="1:26" s="27" customFormat="1" ht="258.75">
      <c r="A9" s="313" t="s">
        <v>225</v>
      </c>
      <c r="B9" s="324" t="s">
        <v>536</v>
      </c>
      <c r="C9" s="235" t="s">
        <v>537</v>
      </c>
      <c r="D9" s="235" t="s">
        <v>649</v>
      </c>
      <c r="E9" s="235" t="s">
        <v>538</v>
      </c>
      <c r="F9" s="235" t="s">
        <v>539</v>
      </c>
      <c r="G9" s="235" t="s">
        <v>220</v>
      </c>
      <c r="H9" s="235" t="s">
        <v>221</v>
      </c>
      <c r="I9" s="235" t="s">
        <v>651</v>
      </c>
      <c r="J9" s="230">
        <v>1</v>
      </c>
      <c r="K9" s="230" t="s">
        <v>866</v>
      </c>
      <c r="L9" s="314">
        <f>IFERROR(ROUNDDOWN(AVERAGE(J9:J10),0),"")</f>
        <v>1</v>
      </c>
      <c r="M9" s="253"/>
      <c r="N9" s="253"/>
      <c r="O9" s="253"/>
      <c r="P9" s="253"/>
      <c r="Q9" s="253"/>
      <c r="R9" s="253"/>
      <c r="S9" s="253"/>
      <c r="T9" s="253"/>
      <c r="U9" s="253"/>
      <c r="V9" s="253"/>
      <c r="W9" s="253"/>
      <c r="X9" s="253"/>
      <c r="Y9" s="253"/>
      <c r="Z9" s="253"/>
    </row>
    <row r="10" spans="1:26" s="159" customFormat="1" ht="241.5">
      <c r="A10" s="313"/>
      <c r="B10" s="325"/>
      <c r="C10" s="231" t="s">
        <v>540</v>
      </c>
      <c r="D10" s="231" t="s">
        <v>222</v>
      </c>
      <c r="E10" s="231" t="s">
        <v>223</v>
      </c>
      <c r="F10" s="231" t="s">
        <v>224</v>
      </c>
      <c r="G10" s="231" t="s">
        <v>239</v>
      </c>
      <c r="H10" s="231" t="s">
        <v>541</v>
      </c>
      <c r="I10" s="235" t="s">
        <v>652</v>
      </c>
      <c r="J10" s="230">
        <v>2</v>
      </c>
      <c r="K10" s="230" t="s">
        <v>867</v>
      </c>
      <c r="L10" s="316"/>
      <c r="M10" s="256"/>
      <c r="N10" s="256"/>
      <c r="O10" s="256"/>
      <c r="P10" s="256"/>
      <c r="Q10" s="256"/>
      <c r="R10" s="256"/>
      <c r="S10" s="256"/>
      <c r="T10" s="256"/>
      <c r="U10" s="256"/>
      <c r="V10" s="256"/>
      <c r="W10" s="256"/>
      <c r="X10" s="256"/>
      <c r="Y10" s="256"/>
      <c r="Z10" s="256"/>
    </row>
    <row r="11" spans="1:26" s="159" customFormat="1" ht="224.25">
      <c r="A11" s="319" t="s">
        <v>230</v>
      </c>
      <c r="B11" s="236" t="s">
        <v>653</v>
      </c>
      <c r="C11" s="235" t="s">
        <v>654</v>
      </c>
      <c r="D11" s="235" t="s">
        <v>226</v>
      </c>
      <c r="E11" s="235" t="s">
        <v>655</v>
      </c>
      <c r="F11" s="235" t="s">
        <v>656</v>
      </c>
      <c r="G11" s="235" t="s">
        <v>657</v>
      </c>
      <c r="H11" s="235" t="s">
        <v>658</v>
      </c>
      <c r="I11" s="235" t="s">
        <v>227</v>
      </c>
      <c r="J11" s="230">
        <v>2</v>
      </c>
      <c r="K11" s="230" t="s">
        <v>870</v>
      </c>
      <c r="L11" s="314">
        <f>IFERROR(ROUNDDOWN(AVERAGE(J11:J13),0),"")</f>
        <v>2</v>
      </c>
      <c r="M11" s="256"/>
      <c r="N11" s="256"/>
      <c r="O11" s="256"/>
      <c r="P11" s="256"/>
      <c r="Q11" s="256"/>
      <c r="R11" s="256"/>
      <c r="S11" s="256"/>
      <c r="T11" s="256"/>
      <c r="U11" s="256"/>
      <c r="V11" s="256"/>
      <c r="W11" s="256"/>
      <c r="X11" s="256"/>
      <c r="Y11" s="256"/>
      <c r="Z11" s="256"/>
    </row>
    <row r="12" spans="1:26" s="159" customFormat="1" ht="293.25">
      <c r="A12" s="319"/>
      <c r="B12" s="236" t="s">
        <v>206</v>
      </c>
      <c r="C12" s="230" t="s">
        <v>542</v>
      </c>
      <c r="D12" s="235" t="s">
        <v>228</v>
      </c>
      <c r="E12" s="235" t="s">
        <v>399</v>
      </c>
      <c r="F12" s="235" t="s">
        <v>400</v>
      </c>
      <c r="G12" s="235" t="s">
        <v>401</v>
      </c>
      <c r="H12" s="235" t="s">
        <v>402</v>
      </c>
      <c r="I12" s="235" t="s">
        <v>229</v>
      </c>
      <c r="J12" s="230">
        <v>2</v>
      </c>
      <c r="K12" s="230" t="s">
        <v>871</v>
      </c>
      <c r="L12" s="315"/>
      <c r="M12" s="256"/>
      <c r="N12" s="256"/>
      <c r="O12" s="256"/>
      <c r="P12" s="256"/>
      <c r="Q12" s="256"/>
      <c r="R12" s="256"/>
      <c r="S12" s="256"/>
      <c r="T12" s="256"/>
      <c r="U12" s="256"/>
      <c r="V12" s="256"/>
      <c r="W12" s="256"/>
      <c r="X12" s="256"/>
      <c r="Y12" s="256"/>
      <c r="Z12" s="256"/>
    </row>
    <row r="13" spans="1:26" s="159" customFormat="1" ht="120.75">
      <c r="A13" s="319"/>
      <c r="B13" s="236"/>
      <c r="C13" s="235" t="s">
        <v>659</v>
      </c>
      <c r="D13" s="235" t="s">
        <v>660</v>
      </c>
      <c r="E13" s="235" t="s">
        <v>661</v>
      </c>
      <c r="F13" s="235" t="s">
        <v>42</v>
      </c>
      <c r="G13" s="235" t="s">
        <v>41</v>
      </c>
      <c r="H13" s="235" t="s">
        <v>40</v>
      </c>
      <c r="I13" s="235" t="s">
        <v>662</v>
      </c>
      <c r="J13" s="230">
        <v>4</v>
      </c>
      <c r="K13" s="230" t="s">
        <v>872</v>
      </c>
      <c r="L13" s="306"/>
      <c r="M13" s="256"/>
      <c r="N13" s="256"/>
      <c r="O13" s="256"/>
      <c r="P13" s="256"/>
      <c r="Q13" s="256"/>
      <c r="R13" s="256"/>
      <c r="S13" s="256"/>
      <c r="T13" s="256"/>
      <c r="U13" s="256"/>
      <c r="V13" s="256"/>
      <c r="W13" s="256"/>
      <c r="X13" s="256"/>
      <c r="Y13" s="256"/>
      <c r="Z13" s="256"/>
    </row>
    <row r="14" spans="1:26" s="159" customFormat="1" ht="138">
      <c r="A14" s="234" t="s">
        <v>232</v>
      </c>
      <c r="B14" s="236" t="s">
        <v>233</v>
      </c>
      <c r="C14" s="235" t="s">
        <v>403</v>
      </c>
      <c r="D14" s="235" t="s">
        <v>404</v>
      </c>
      <c r="E14" s="235" t="s">
        <v>234</v>
      </c>
      <c r="F14" s="235" t="s">
        <v>235</v>
      </c>
      <c r="G14" s="235" t="s">
        <v>405</v>
      </c>
      <c r="H14" s="235" t="s">
        <v>240</v>
      </c>
      <c r="I14" s="235" t="s">
        <v>663</v>
      </c>
      <c r="J14" s="230">
        <v>1</v>
      </c>
      <c r="K14" s="230" t="s">
        <v>873</v>
      </c>
      <c r="L14" s="257">
        <f>IF(J14=0,"",J14)</f>
        <v>1</v>
      </c>
      <c r="M14" s="256"/>
      <c r="N14" s="256"/>
      <c r="O14" s="256"/>
      <c r="P14" s="256"/>
      <c r="Q14" s="256"/>
      <c r="R14" s="256"/>
      <c r="S14" s="256"/>
      <c r="T14" s="256"/>
      <c r="U14" s="256"/>
      <c r="V14" s="256"/>
      <c r="W14" s="256"/>
      <c r="X14" s="256"/>
      <c r="Y14" s="256"/>
      <c r="Z14" s="256"/>
    </row>
    <row r="15" spans="1:26" s="27" customFormat="1" ht="241.5">
      <c r="A15" s="258" t="s">
        <v>37</v>
      </c>
      <c r="B15" s="236" t="s">
        <v>237</v>
      </c>
      <c r="C15" s="235" t="s">
        <v>39</v>
      </c>
      <c r="D15" s="235" t="s">
        <v>38</v>
      </c>
      <c r="E15" s="231" t="s">
        <v>664</v>
      </c>
      <c r="F15" s="235" t="s">
        <v>236</v>
      </c>
      <c r="G15" s="235" t="s">
        <v>500</v>
      </c>
      <c r="H15" s="235" t="s">
        <v>238</v>
      </c>
      <c r="I15" s="231" t="s">
        <v>874</v>
      </c>
      <c r="J15" s="230">
        <v>4</v>
      </c>
      <c r="K15" s="230" t="s">
        <v>875</v>
      </c>
      <c r="L15" s="257">
        <f>IF(J15=0,"",J15)</f>
        <v>4</v>
      </c>
      <c r="M15" s="253"/>
      <c r="N15" s="253"/>
      <c r="O15" s="253"/>
      <c r="P15" s="253"/>
      <c r="Q15" s="253"/>
      <c r="R15" s="253"/>
      <c r="S15" s="253"/>
      <c r="T15" s="253"/>
      <c r="U15" s="253"/>
      <c r="V15" s="253"/>
      <c r="W15" s="253"/>
      <c r="X15" s="253"/>
      <c r="Y15" s="253"/>
      <c r="Z15" s="253"/>
    </row>
    <row r="16" spans="1:26" s="27" customFormat="1">
      <c r="A16" s="259"/>
      <c r="B16" s="259"/>
      <c r="C16" s="259"/>
      <c r="D16" s="259"/>
      <c r="E16" s="259"/>
      <c r="F16" s="259"/>
      <c r="G16" s="259"/>
      <c r="H16" s="259"/>
      <c r="I16" s="313" t="s">
        <v>412</v>
      </c>
      <c r="J16" s="313"/>
      <c r="K16" s="313"/>
      <c r="L16" s="260">
        <f>IFERROR(ROUNDDOWN(AVERAGE(L4:L15),0),"")</f>
        <v>1</v>
      </c>
      <c r="M16" s="253"/>
      <c r="N16" s="253"/>
      <c r="O16" s="253"/>
      <c r="P16" s="253"/>
      <c r="Q16" s="253"/>
      <c r="R16" s="253"/>
      <c r="S16" s="253"/>
      <c r="T16" s="253"/>
      <c r="U16" s="253"/>
      <c r="V16" s="253"/>
      <c r="W16" s="253"/>
      <c r="X16" s="253"/>
      <c r="Y16" s="253"/>
      <c r="Z16" s="253"/>
    </row>
  </sheetData>
  <mergeCells count="21">
    <mergeCell ref="A11:A13"/>
    <mergeCell ref="A7:A8"/>
    <mergeCell ref="A1:E1"/>
    <mergeCell ref="I2:I3"/>
    <mergeCell ref="A9:A10"/>
    <mergeCell ref="B9:B10"/>
    <mergeCell ref="A2:A3"/>
    <mergeCell ref="B2:B3"/>
    <mergeCell ref="C2:C3"/>
    <mergeCell ref="D2:H2"/>
    <mergeCell ref="A4:A6"/>
    <mergeCell ref="B4:B6"/>
    <mergeCell ref="B7:B8"/>
    <mergeCell ref="J2:J3"/>
    <mergeCell ref="K2:K3"/>
    <mergeCell ref="L2:L3"/>
    <mergeCell ref="I16:K16"/>
    <mergeCell ref="L11:L13"/>
    <mergeCell ref="L9:L10"/>
    <mergeCell ref="L7:L8"/>
    <mergeCell ref="L4:L6"/>
  </mergeCells>
  <dataValidations count="1">
    <dataValidation type="list" allowBlank="1" showInputMessage="1" showErrorMessage="1" errorTitle=" Consensus Score:" error="Select the appropriate SCORE from the dropdown list!" sqref="J4:J15">
      <formula1>scores</formula1>
    </dataValidation>
  </dataValidations>
  <pageMargins left="0.25" right="0.15" top="0.35" bottom="0.45" header="0.3" footer="0.3"/>
  <pageSetup paperSize="9" scale="77" orientation="landscape" r:id="rId1"/>
  <headerFooter>
    <oddFooter>&amp;R&amp;"Andalus,Regular"&amp;9Page &amp;P of &amp;N</oddFooter>
  </headerFooter>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rgb="FF7030A0"/>
  </sheetPr>
  <dimension ref="A1:L9"/>
  <sheetViews>
    <sheetView showGridLines="0" zoomScaleNormal="100" zoomScaleSheetLayoutView="100" workbookViewId="0">
      <pane xSplit="2" ySplit="3" topLeftCell="C4" activePane="bottomRight" state="frozen"/>
      <selection pane="topRight" activeCell="C1" sqref="C1"/>
      <selection pane="bottomLeft" activeCell="A4" sqref="A4"/>
      <selection pane="bottomRight" activeCell="B4" sqref="B4"/>
    </sheetView>
  </sheetViews>
  <sheetFormatPr defaultColWidth="9.140625" defaultRowHeight="17.25"/>
  <cols>
    <col min="1" max="1" width="11.42578125" style="33" customWidth="1"/>
    <col min="2" max="2" width="22.7109375" style="33" customWidth="1"/>
    <col min="3" max="3" width="14.85546875" style="33" customWidth="1"/>
    <col min="4" max="4" width="13.85546875" style="33" customWidth="1"/>
    <col min="5" max="5" width="15.7109375" style="33" customWidth="1"/>
    <col min="6" max="6" width="19.28515625" style="33" customWidth="1"/>
    <col min="7" max="7" width="21.28515625" style="33" customWidth="1"/>
    <col min="8" max="8" width="22.7109375" style="33" customWidth="1"/>
    <col min="9" max="9" width="15.42578125" style="33" customWidth="1"/>
    <col min="10" max="10" width="9.140625" style="20"/>
    <col min="11" max="11" width="9.140625" style="33"/>
    <col min="12" max="12" width="10.85546875" style="20" customWidth="1"/>
    <col min="13" max="19" width="9.140625" style="33"/>
    <col min="20" max="21" width="7.42578125" style="33" customWidth="1"/>
    <col min="22" max="16384" width="9.140625" style="33"/>
  </cols>
  <sheetData>
    <row r="1" spans="1:12" s="59" customFormat="1" ht="21" customHeight="1">
      <c r="A1" s="321" t="s">
        <v>418</v>
      </c>
      <c r="B1" s="329"/>
      <c r="C1" s="329"/>
      <c r="D1" s="329"/>
      <c r="E1" s="329"/>
      <c r="F1" s="329"/>
      <c r="G1" s="60"/>
      <c r="H1" s="60"/>
      <c r="I1" s="60"/>
      <c r="J1" s="62"/>
      <c r="L1" s="62"/>
    </row>
    <row r="2" spans="1:12" s="20" customFormat="1" ht="24.75" customHeight="1">
      <c r="A2" s="304" t="s">
        <v>0</v>
      </c>
      <c r="B2" s="304" t="s">
        <v>1</v>
      </c>
      <c r="C2" s="304" t="s">
        <v>2</v>
      </c>
      <c r="D2" s="304" t="s">
        <v>3</v>
      </c>
      <c r="E2" s="304"/>
      <c r="F2" s="304"/>
      <c r="G2" s="304"/>
      <c r="H2" s="304"/>
      <c r="I2" s="304" t="s">
        <v>4</v>
      </c>
      <c r="J2" s="290" t="s">
        <v>409</v>
      </c>
      <c r="K2" s="290" t="s">
        <v>410</v>
      </c>
      <c r="L2" s="290" t="s">
        <v>411</v>
      </c>
    </row>
    <row r="3" spans="1:12" s="20" customFormat="1" ht="24.75" customHeight="1">
      <c r="A3" s="304"/>
      <c r="B3" s="304"/>
      <c r="C3" s="304"/>
      <c r="D3" s="61" t="s">
        <v>5</v>
      </c>
      <c r="E3" s="61" t="s">
        <v>6</v>
      </c>
      <c r="F3" s="61" t="s">
        <v>7</v>
      </c>
      <c r="G3" s="61" t="s">
        <v>8</v>
      </c>
      <c r="H3" s="61" t="s">
        <v>9</v>
      </c>
      <c r="I3" s="304"/>
      <c r="J3" s="290"/>
      <c r="K3" s="290"/>
      <c r="L3" s="290"/>
    </row>
    <row r="4" spans="1:12" s="263" customFormat="1" ht="409.5">
      <c r="A4" s="252" t="s">
        <v>46</v>
      </c>
      <c r="B4" s="219" t="s">
        <v>244</v>
      </c>
      <c r="C4" s="220" t="s">
        <v>543</v>
      </c>
      <c r="D4" s="220" t="s">
        <v>544</v>
      </c>
      <c r="E4" s="220" t="s">
        <v>245</v>
      </c>
      <c r="F4" s="220" t="s">
        <v>545</v>
      </c>
      <c r="G4" s="220" t="s">
        <v>546</v>
      </c>
      <c r="H4" s="220" t="s">
        <v>547</v>
      </c>
      <c r="I4" s="220" t="s">
        <v>858</v>
      </c>
      <c r="J4" s="261">
        <v>5</v>
      </c>
      <c r="K4" s="220" t="s">
        <v>895</v>
      </c>
      <c r="L4" s="262">
        <f>IF(J4=0,"",J4)</f>
        <v>5</v>
      </c>
    </row>
    <row r="5" spans="1:12" s="263" customFormat="1" ht="189.75">
      <c r="A5" s="294" t="s">
        <v>466</v>
      </c>
      <c r="B5" s="219" t="s">
        <v>246</v>
      </c>
      <c r="C5" s="220" t="s">
        <v>247</v>
      </c>
      <c r="D5" s="220" t="s">
        <v>248</v>
      </c>
      <c r="E5" s="220" t="s">
        <v>548</v>
      </c>
      <c r="F5" s="220" t="s">
        <v>249</v>
      </c>
      <c r="G5" s="220" t="s">
        <v>250</v>
      </c>
      <c r="H5" s="220" t="s">
        <v>246</v>
      </c>
      <c r="I5" s="220" t="s">
        <v>860</v>
      </c>
      <c r="J5" s="261">
        <v>5</v>
      </c>
      <c r="K5" s="220" t="s">
        <v>859</v>
      </c>
      <c r="L5" s="330">
        <f>IFERROR(ROUNDDOWN(AVERAGE(J5:J6),0),"")</f>
        <v>5</v>
      </c>
    </row>
    <row r="6" spans="1:12" s="263" customFormat="1" ht="362.25">
      <c r="A6" s="294"/>
      <c r="B6" s="219" t="s">
        <v>251</v>
      </c>
      <c r="C6" s="220" t="s">
        <v>243</v>
      </c>
      <c r="D6" s="220" t="s">
        <v>252</v>
      </c>
      <c r="E6" s="220" t="s">
        <v>253</v>
      </c>
      <c r="F6" s="220" t="s">
        <v>255</v>
      </c>
      <c r="G6" s="220" t="s">
        <v>665</v>
      </c>
      <c r="H6" s="220" t="s">
        <v>254</v>
      </c>
      <c r="I6" s="220" t="s">
        <v>862</v>
      </c>
      <c r="J6" s="261">
        <v>5</v>
      </c>
      <c r="K6" s="220" t="s">
        <v>861</v>
      </c>
      <c r="L6" s="331"/>
    </row>
    <row r="7" spans="1:12" s="263" customFormat="1" ht="327.75">
      <c r="A7" s="252" t="s">
        <v>44</v>
      </c>
      <c r="B7" s="219" t="s">
        <v>25</v>
      </c>
      <c r="C7" s="220" t="s">
        <v>241</v>
      </c>
      <c r="D7" s="220" t="s">
        <v>242</v>
      </c>
      <c r="E7" s="220" t="s">
        <v>549</v>
      </c>
      <c r="F7" s="220" t="s">
        <v>256</v>
      </c>
      <c r="G7" s="220" t="s">
        <v>666</v>
      </c>
      <c r="H7" s="220" t="s">
        <v>667</v>
      </c>
      <c r="I7" s="220" t="s">
        <v>668</v>
      </c>
      <c r="J7" s="261">
        <v>1</v>
      </c>
      <c r="K7" s="220" t="s">
        <v>863</v>
      </c>
      <c r="L7" s="262">
        <f>IF(J7=0,"",J7)</f>
        <v>1</v>
      </c>
    </row>
    <row r="8" spans="1:12" s="263" customFormat="1" ht="363">
      <c r="A8" s="264" t="s">
        <v>419</v>
      </c>
      <c r="B8" s="219" t="s">
        <v>669</v>
      </c>
      <c r="C8" s="220" t="s">
        <v>550</v>
      </c>
      <c r="D8" s="220" t="s">
        <v>398</v>
      </c>
      <c r="E8" s="220" t="s">
        <v>551</v>
      </c>
      <c r="F8" s="220" t="s">
        <v>397</v>
      </c>
      <c r="G8" s="220" t="s">
        <v>552</v>
      </c>
      <c r="H8" s="220" t="s">
        <v>553</v>
      </c>
      <c r="I8" s="220" t="s">
        <v>406</v>
      </c>
      <c r="J8" s="261">
        <v>2</v>
      </c>
      <c r="K8" s="220" t="s">
        <v>864</v>
      </c>
      <c r="L8" s="262">
        <f>IF(J8=0,"",J8)</f>
        <v>2</v>
      </c>
    </row>
    <row r="9" spans="1:12" s="265" customFormat="1">
      <c r="I9" s="289" t="s">
        <v>412</v>
      </c>
      <c r="J9" s="289"/>
      <c r="K9" s="289"/>
      <c r="L9" s="225">
        <f>IFERROR(ROUNDDOWN(AVERAGE(L4:L8),0),"")</f>
        <v>3</v>
      </c>
    </row>
  </sheetData>
  <mergeCells count="12">
    <mergeCell ref="A1:F1"/>
    <mergeCell ref="J2:J3"/>
    <mergeCell ref="K2:K3"/>
    <mergeCell ref="L2:L3"/>
    <mergeCell ref="I9:K9"/>
    <mergeCell ref="L5:L6"/>
    <mergeCell ref="A5:A6"/>
    <mergeCell ref="A2:A3"/>
    <mergeCell ref="B2:B3"/>
    <mergeCell ref="C2:C3"/>
    <mergeCell ref="D2:H2"/>
    <mergeCell ref="I2:I3"/>
  </mergeCells>
  <dataValidations count="1">
    <dataValidation type="list" allowBlank="1" showInputMessage="1" showErrorMessage="1" errorTitle=" Consensus Score:" error="Select the appropriate SCORE from the dropdown list!" sqref="J4:J8">
      <formula1>scores</formula1>
    </dataValidation>
  </dataValidations>
  <pageMargins left="0.25" right="0.15" top="0.35" bottom="0.45" header="0.3" footer="0.3"/>
  <pageSetup paperSize="9" scale="77" orientation="landscape" r:id="rId1"/>
  <headerFooter>
    <oddFooter>&amp;R&amp;"Andalus,Regular"&amp;9Page &amp;P of &amp;N</oddFooter>
  </headerFooter>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dimension ref="A1:L9"/>
  <sheetViews>
    <sheetView showGridLines="0" zoomScaleNormal="100" zoomScaleSheetLayoutView="100" workbookViewId="0">
      <pane xSplit="2" ySplit="3" topLeftCell="C4" activePane="bottomRight" state="frozen"/>
      <selection pane="topRight" activeCell="C1" sqref="C1"/>
      <selection pane="bottomLeft" activeCell="A4" sqref="A4"/>
      <selection pane="bottomRight" activeCell="G5" sqref="G5"/>
    </sheetView>
  </sheetViews>
  <sheetFormatPr defaultColWidth="9.140625" defaultRowHeight="17.25"/>
  <cols>
    <col min="1" max="1" width="11.42578125" style="24" customWidth="1"/>
    <col min="2" max="2" width="22.7109375" style="24" customWidth="1"/>
    <col min="3" max="3" width="14.85546875" style="24" customWidth="1"/>
    <col min="4" max="4" width="13.85546875" style="24" customWidth="1"/>
    <col min="5" max="5" width="15.7109375" style="24" customWidth="1"/>
    <col min="6" max="6" width="19.28515625" style="24" customWidth="1"/>
    <col min="7" max="7" width="21.28515625" style="24" customWidth="1"/>
    <col min="8" max="8" width="22.7109375" style="24" customWidth="1"/>
    <col min="9" max="9" width="15.42578125" style="24" customWidth="1"/>
    <col min="10" max="10" width="9.140625" style="28"/>
    <col min="11" max="11" width="9.140625" style="24"/>
    <col min="12" max="12" width="10.85546875" style="28" customWidth="1"/>
    <col min="13" max="16384" width="9.140625" style="24"/>
  </cols>
  <sheetData>
    <row r="1" spans="1:12" s="64" customFormat="1" ht="21.75" customHeight="1">
      <c r="A1" s="321" t="s">
        <v>470</v>
      </c>
      <c r="B1" s="329"/>
      <c r="C1" s="329"/>
      <c r="D1" s="329"/>
      <c r="E1" s="329"/>
      <c r="F1" s="329"/>
      <c r="G1" s="299"/>
      <c r="H1" s="299"/>
      <c r="I1" s="299"/>
      <c r="J1" s="299"/>
      <c r="K1" s="299"/>
      <c r="L1" s="299"/>
    </row>
    <row r="2" spans="1:12" s="65" customFormat="1" ht="24" customHeight="1">
      <c r="A2" s="304" t="s">
        <v>0</v>
      </c>
      <c r="B2" s="304" t="s">
        <v>1</v>
      </c>
      <c r="C2" s="304" t="s">
        <v>2</v>
      </c>
      <c r="D2" s="304" t="s">
        <v>3</v>
      </c>
      <c r="E2" s="304"/>
      <c r="F2" s="304"/>
      <c r="G2" s="304"/>
      <c r="H2" s="304"/>
      <c r="I2" s="304" t="s">
        <v>4</v>
      </c>
      <c r="J2" s="290" t="s">
        <v>409</v>
      </c>
      <c r="K2" s="290" t="s">
        <v>410</v>
      </c>
      <c r="L2" s="290" t="s">
        <v>411</v>
      </c>
    </row>
    <row r="3" spans="1:12" s="65" customFormat="1" ht="24" customHeight="1">
      <c r="A3" s="304"/>
      <c r="B3" s="304"/>
      <c r="C3" s="304"/>
      <c r="D3" s="61" t="s">
        <v>5</v>
      </c>
      <c r="E3" s="61" t="s">
        <v>6</v>
      </c>
      <c r="F3" s="61" t="s">
        <v>7</v>
      </c>
      <c r="G3" s="61" t="s">
        <v>8</v>
      </c>
      <c r="H3" s="61" t="s">
        <v>9</v>
      </c>
      <c r="I3" s="304"/>
      <c r="J3" s="290"/>
      <c r="K3" s="290"/>
      <c r="L3" s="290"/>
    </row>
    <row r="4" spans="1:12" s="251" customFormat="1" ht="172.5" customHeight="1">
      <c r="A4" s="252" t="s">
        <v>467</v>
      </c>
      <c r="B4" s="266" t="s">
        <v>257</v>
      </c>
      <c r="C4" s="221" t="s">
        <v>47</v>
      </c>
      <c r="D4" s="221" t="s">
        <v>258</v>
      </c>
      <c r="E4" s="221" t="s">
        <v>259</v>
      </c>
      <c r="F4" s="221" t="s">
        <v>260</v>
      </c>
      <c r="G4" s="221" t="s">
        <v>261</v>
      </c>
      <c r="H4" s="221" t="s">
        <v>262</v>
      </c>
      <c r="I4" s="221" t="s">
        <v>263</v>
      </c>
      <c r="J4" s="220">
        <v>2</v>
      </c>
      <c r="K4" s="220" t="s">
        <v>891</v>
      </c>
      <c r="L4" s="267">
        <f>IF(J4=0,"",J4)</f>
        <v>2</v>
      </c>
    </row>
    <row r="5" spans="1:12" s="251" customFormat="1" ht="276">
      <c r="A5" s="264" t="s">
        <v>468</v>
      </c>
      <c r="B5" s="266" t="s">
        <v>264</v>
      </c>
      <c r="C5" s="221" t="s">
        <v>265</v>
      </c>
      <c r="D5" s="221" t="s">
        <v>266</v>
      </c>
      <c r="E5" s="221" t="s">
        <v>267</v>
      </c>
      <c r="F5" s="221" t="s">
        <v>268</v>
      </c>
      <c r="G5" s="221" t="s">
        <v>670</v>
      </c>
      <c r="H5" s="221" t="s">
        <v>269</v>
      </c>
      <c r="I5" s="221" t="s">
        <v>270</v>
      </c>
      <c r="J5" s="220">
        <v>2</v>
      </c>
      <c r="K5" s="220" t="s">
        <v>892</v>
      </c>
      <c r="L5" s="267">
        <f>IF(J5=0,"",J5)</f>
        <v>2</v>
      </c>
    </row>
    <row r="6" spans="1:12" s="251" customFormat="1" ht="241.5">
      <c r="A6" s="252" t="s">
        <v>471</v>
      </c>
      <c r="B6" s="266" t="s">
        <v>271</v>
      </c>
      <c r="C6" s="221" t="s">
        <v>272</v>
      </c>
      <c r="D6" s="221" t="s">
        <v>273</v>
      </c>
      <c r="E6" s="221" t="s">
        <v>274</v>
      </c>
      <c r="F6" s="221" t="s">
        <v>275</v>
      </c>
      <c r="G6" s="221" t="s">
        <v>276</v>
      </c>
      <c r="H6" s="221" t="s">
        <v>671</v>
      </c>
      <c r="I6" s="221" t="s">
        <v>277</v>
      </c>
      <c r="J6" s="220">
        <v>3</v>
      </c>
      <c r="K6" s="220" t="s">
        <v>915</v>
      </c>
      <c r="L6" s="267">
        <f>IF(J6=0,"",J6)</f>
        <v>3</v>
      </c>
    </row>
    <row r="7" spans="1:12" s="251" customFormat="1" ht="198" customHeight="1">
      <c r="A7" s="294" t="s">
        <v>45</v>
      </c>
      <c r="B7" s="266" t="s">
        <v>365</v>
      </c>
      <c r="C7" s="221" t="s">
        <v>280</v>
      </c>
      <c r="D7" s="221" t="s">
        <v>672</v>
      </c>
      <c r="E7" s="221" t="s">
        <v>278</v>
      </c>
      <c r="F7" s="221" t="s">
        <v>279</v>
      </c>
      <c r="G7" s="221" t="s">
        <v>673</v>
      </c>
      <c r="H7" s="221" t="s">
        <v>285</v>
      </c>
      <c r="I7" s="221" t="s">
        <v>281</v>
      </c>
      <c r="J7" s="220">
        <v>5</v>
      </c>
      <c r="K7" s="220" t="s">
        <v>893</v>
      </c>
      <c r="L7" s="330">
        <f>IFERROR(ROUNDDOWN(AVERAGE(J7:J8),0),"")</f>
        <v>4</v>
      </c>
    </row>
    <row r="8" spans="1:12" s="251" customFormat="1" ht="132" customHeight="1">
      <c r="A8" s="294"/>
      <c r="B8" s="266" t="s">
        <v>367</v>
      </c>
      <c r="C8" s="221" t="s">
        <v>283</v>
      </c>
      <c r="D8" s="221" t="s">
        <v>366</v>
      </c>
      <c r="E8" s="221" t="s">
        <v>284</v>
      </c>
      <c r="F8" s="221" t="s">
        <v>286</v>
      </c>
      <c r="G8" s="221" t="s">
        <v>287</v>
      </c>
      <c r="H8" s="221" t="s">
        <v>288</v>
      </c>
      <c r="I8" s="221" t="s">
        <v>282</v>
      </c>
      <c r="J8" s="220">
        <v>4</v>
      </c>
      <c r="K8" s="220" t="s">
        <v>894</v>
      </c>
      <c r="L8" s="332"/>
    </row>
    <row r="9" spans="1:12" s="250" customFormat="1">
      <c r="I9" s="289" t="s">
        <v>412</v>
      </c>
      <c r="J9" s="289"/>
      <c r="K9" s="289"/>
      <c r="L9" s="225">
        <f>IFERROR(ROUNDDOWN(AVERAGE(L4:L8),0),"")</f>
        <v>2</v>
      </c>
    </row>
  </sheetData>
  <mergeCells count="12">
    <mergeCell ref="I9:K9"/>
    <mergeCell ref="J2:J3"/>
    <mergeCell ref="K2:K3"/>
    <mergeCell ref="L2:L3"/>
    <mergeCell ref="A1:L1"/>
    <mergeCell ref="I2:I3"/>
    <mergeCell ref="A7:A8"/>
    <mergeCell ref="A2:A3"/>
    <mergeCell ref="B2:B3"/>
    <mergeCell ref="C2:C3"/>
    <mergeCell ref="D2:H2"/>
    <mergeCell ref="L7:L8"/>
  </mergeCells>
  <dataValidations count="2">
    <dataValidation type="list" allowBlank="1" showInputMessage="1" showErrorMessage="1" sqref="N4:V8">
      <formula1>#REF!</formula1>
    </dataValidation>
    <dataValidation type="list" allowBlank="1" showInputMessage="1" showErrorMessage="1" errorTitle="Consensus Score:" error="Select the appropriate SCORE from the dropdown list!" sqref="J4:J8">
      <formula1>scores</formula1>
    </dataValidation>
  </dataValidations>
  <pageMargins left="0.25" right="0.15" top="0.35" bottom="0.45" header="0.3" footer="0.3"/>
  <pageSetup paperSize="9" scale="77" orientation="landscape" r:id="rId1"/>
  <headerFooter>
    <oddFooter>&amp;R&amp;"Andalus,Regular"&amp;9Page &amp;P of &amp;N</oddFooter>
  </headerFooter>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rgb="FFFF0000"/>
  </sheetPr>
  <dimension ref="A1:L10"/>
  <sheetViews>
    <sheetView showGridLines="0" view="pageBreakPreview" zoomScale="90" zoomScaleNormal="50" zoomScaleSheetLayoutView="90" zoomScalePageLayoutView="50" workbookViewId="0">
      <pane xSplit="3" ySplit="3" topLeftCell="D7" activePane="bottomRight" state="frozen"/>
      <selection pane="topRight" activeCell="D1" sqref="D1"/>
      <selection pane="bottomLeft" activeCell="A4" sqref="A4"/>
      <selection pane="bottomRight" activeCell="J7" sqref="J7:L9"/>
    </sheetView>
  </sheetViews>
  <sheetFormatPr defaultColWidth="9.140625" defaultRowHeight="17.25"/>
  <cols>
    <col min="1" max="1" width="11.42578125" style="66" customWidth="1"/>
    <col min="2" max="2" width="21.42578125" style="66" customWidth="1"/>
    <col min="3" max="3" width="13.42578125" style="66" customWidth="1"/>
    <col min="4" max="4" width="13.85546875" style="66" customWidth="1"/>
    <col min="5" max="5" width="18.42578125" style="66" customWidth="1"/>
    <col min="6" max="6" width="22" style="66" customWidth="1"/>
    <col min="7" max="7" width="22.28515625" style="66" customWidth="1"/>
    <col min="8" max="8" width="22.42578125" style="66" customWidth="1"/>
    <col min="9" max="9" width="12.7109375" style="24" customWidth="1"/>
    <col min="10" max="10" width="9.140625" style="28"/>
    <col min="11" max="11" width="9.140625" style="24"/>
    <col min="12" max="12" width="10.85546875" style="28" customWidth="1"/>
    <col min="13" max="19" width="9.140625" style="24"/>
    <col min="20" max="20" width="9.140625" style="24" customWidth="1"/>
    <col min="21" max="21" width="2.7109375" style="24" customWidth="1"/>
    <col min="22" max="16384" width="9.140625" style="24"/>
  </cols>
  <sheetData>
    <row r="1" spans="1:12" s="67" customFormat="1" ht="21">
      <c r="A1" s="321" t="s">
        <v>421</v>
      </c>
      <c r="B1" s="329"/>
      <c r="C1" s="329"/>
      <c r="D1" s="329"/>
      <c r="E1" s="329"/>
      <c r="F1" s="329"/>
      <c r="G1" s="329"/>
      <c r="H1" s="329"/>
      <c r="I1" s="329"/>
      <c r="J1" s="299"/>
      <c r="K1" s="299"/>
      <c r="L1" s="299"/>
    </row>
    <row r="2" spans="1:12" s="53" customFormat="1" ht="26.25" customHeight="1">
      <c r="A2" s="304" t="s">
        <v>0</v>
      </c>
      <c r="B2" s="304" t="s">
        <v>1</v>
      </c>
      <c r="C2" s="304" t="s">
        <v>2</v>
      </c>
      <c r="D2" s="304" t="s">
        <v>3</v>
      </c>
      <c r="E2" s="304"/>
      <c r="F2" s="304"/>
      <c r="G2" s="304"/>
      <c r="H2" s="304"/>
      <c r="I2" s="304" t="s">
        <v>4</v>
      </c>
      <c r="J2" s="290" t="s">
        <v>409</v>
      </c>
      <c r="K2" s="290" t="s">
        <v>410</v>
      </c>
      <c r="L2" s="290" t="s">
        <v>411</v>
      </c>
    </row>
    <row r="3" spans="1:12" s="53" customFormat="1" ht="26.25" customHeight="1">
      <c r="A3" s="304"/>
      <c r="B3" s="304"/>
      <c r="C3" s="304"/>
      <c r="D3" s="61" t="s">
        <v>5</v>
      </c>
      <c r="E3" s="61" t="s">
        <v>6</v>
      </c>
      <c r="F3" s="61" t="s">
        <v>7</v>
      </c>
      <c r="G3" s="61" t="s">
        <v>8</v>
      </c>
      <c r="H3" s="61" t="s">
        <v>9</v>
      </c>
      <c r="I3" s="304"/>
      <c r="J3" s="290"/>
      <c r="K3" s="290"/>
      <c r="L3" s="290"/>
    </row>
    <row r="4" spans="1:12" ht="224.25">
      <c r="A4" s="63" t="s">
        <v>14</v>
      </c>
      <c r="B4" s="16" t="s">
        <v>300</v>
      </c>
      <c r="C4" s="17" t="s">
        <v>303</v>
      </c>
      <c r="D4" s="17" t="s">
        <v>289</v>
      </c>
      <c r="E4" s="17" t="s">
        <v>290</v>
      </c>
      <c r="F4" s="17" t="s">
        <v>291</v>
      </c>
      <c r="G4" s="17" t="s">
        <v>301</v>
      </c>
      <c r="H4" s="17" t="s">
        <v>674</v>
      </c>
      <c r="I4" s="22" t="s">
        <v>293</v>
      </c>
      <c r="J4" s="31"/>
      <c r="K4" s="18"/>
      <c r="L4" s="84"/>
    </row>
    <row r="5" spans="1:12" ht="189.75">
      <c r="A5" s="334" t="s">
        <v>302</v>
      </c>
      <c r="B5" s="16" t="s">
        <v>675</v>
      </c>
      <c r="C5" s="17" t="s">
        <v>299</v>
      </c>
      <c r="D5" s="18" t="s">
        <v>304</v>
      </c>
      <c r="E5" s="18" t="s">
        <v>501</v>
      </c>
      <c r="F5" s="18" t="s">
        <v>676</v>
      </c>
      <c r="G5" s="18" t="s">
        <v>677</v>
      </c>
      <c r="H5" s="18" t="s">
        <v>305</v>
      </c>
      <c r="I5" s="22" t="s">
        <v>294</v>
      </c>
      <c r="J5" s="31"/>
      <c r="K5" s="18"/>
      <c r="L5" s="336"/>
    </row>
    <row r="6" spans="1:12" ht="172.5">
      <c r="A6" s="334"/>
      <c r="B6" s="16" t="s">
        <v>306</v>
      </c>
      <c r="C6" s="17" t="s">
        <v>50</v>
      </c>
      <c r="D6" s="17" t="s">
        <v>298</v>
      </c>
      <c r="E6" s="17" t="s">
        <v>678</v>
      </c>
      <c r="F6" s="17" t="s">
        <v>679</v>
      </c>
      <c r="G6" s="17" t="s">
        <v>680</v>
      </c>
      <c r="H6" s="17" t="s">
        <v>681</v>
      </c>
      <c r="I6" s="22" t="s">
        <v>307</v>
      </c>
      <c r="J6" s="31"/>
      <c r="K6" s="18"/>
      <c r="L6" s="337"/>
    </row>
    <row r="7" spans="1:12" ht="155.25">
      <c r="A7" s="335" t="s">
        <v>423</v>
      </c>
      <c r="B7" s="16" t="s">
        <v>682</v>
      </c>
      <c r="C7" s="17" t="s">
        <v>308</v>
      </c>
      <c r="D7" s="17" t="s">
        <v>292</v>
      </c>
      <c r="E7" s="17" t="s">
        <v>502</v>
      </c>
      <c r="F7" s="17" t="s">
        <v>309</v>
      </c>
      <c r="G7" s="17" t="s">
        <v>683</v>
      </c>
      <c r="H7" s="17" t="s">
        <v>310</v>
      </c>
      <c r="I7" s="22" t="s">
        <v>295</v>
      </c>
      <c r="J7" s="31"/>
      <c r="K7" s="18"/>
      <c r="L7" s="336"/>
    </row>
    <row r="8" spans="1:12" ht="247.5">
      <c r="A8" s="335"/>
      <c r="B8" s="157" t="s">
        <v>565</v>
      </c>
      <c r="C8" s="17" t="s">
        <v>684</v>
      </c>
      <c r="D8" s="17" t="s">
        <v>685</v>
      </c>
      <c r="E8" s="17" t="s">
        <v>311</v>
      </c>
      <c r="F8" s="17" t="s">
        <v>312</v>
      </c>
      <c r="G8" s="17" t="s">
        <v>686</v>
      </c>
      <c r="H8" s="17" t="s">
        <v>687</v>
      </c>
      <c r="I8" s="22" t="s">
        <v>296</v>
      </c>
      <c r="J8" s="31"/>
      <c r="K8" s="18"/>
      <c r="L8" s="338"/>
    </row>
    <row r="9" spans="1:12" ht="189.75">
      <c r="A9" s="335"/>
      <c r="B9" s="16" t="s">
        <v>313</v>
      </c>
      <c r="C9" s="17" t="s">
        <v>314</v>
      </c>
      <c r="D9" s="17" t="s">
        <v>315</v>
      </c>
      <c r="E9" s="17" t="s">
        <v>316</v>
      </c>
      <c r="F9" s="17" t="s">
        <v>317</v>
      </c>
      <c r="G9" s="17" t="s">
        <v>688</v>
      </c>
      <c r="H9" s="17" t="s">
        <v>689</v>
      </c>
      <c r="I9" s="22" t="s">
        <v>297</v>
      </c>
      <c r="J9" s="31"/>
      <c r="K9" s="18"/>
      <c r="L9" s="337"/>
    </row>
    <row r="10" spans="1:12">
      <c r="I10" s="333" t="s">
        <v>412</v>
      </c>
      <c r="J10" s="333"/>
      <c r="K10" s="333"/>
      <c r="L10" s="82" t="str">
        <f>IFERROR(ROUNDDOWN(AVERAGE(L4:L9),0),"")</f>
        <v/>
      </c>
    </row>
  </sheetData>
  <mergeCells count="14">
    <mergeCell ref="A1:L1"/>
    <mergeCell ref="I10:K10"/>
    <mergeCell ref="A2:A3"/>
    <mergeCell ref="B2:B3"/>
    <mergeCell ref="C2:C3"/>
    <mergeCell ref="D2:H2"/>
    <mergeCell ref="I2:I3"/>
    <mergeCell ref="A5:A6"/>
    <mergeCell ref="A7:A9"/>
    <mergeCell ref="L5:L6"/>
    <mergeCell ref="L7:L9"/>
    <mergeCell ref="J2:J3"/>
    <mergeCell ref="K2:K3"/>
    <mergeCell ref="L2:L3"/>
  </mergeCells>
  <dataValidations count="1">
    <dataValidation type="list" allowBlank="1" showInputMessage="1" showErrorMessage="1" errorTitle=" Consensus Score:" error="Select the appropriate SCORE from the dropdown list!" sqref="J4:J9">
      <formula1>scores</formula1>
    </dataValidation>
  </dataValidations>
  <pageMargins left="0.25" right="0.15" top="0.35" bottom="0.45" header="0.3" footer="0.3"/>
  <pageSetup paperSize="9" scale="76" orientation="landscape" r:id="rId1"/>
  <headerFooter>
    <oddFooter xml:space="preserve">&amp;R&amp;"Andalus,Regular"&amp;9Page &amp;P of &amp;N&amp;"-,Regular"&amp;11
</oddFooter>
  </headerFooter>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26</vt:i4>
      </vt:variant>
    </vt:vector>
  </HeadingPairs>
  <TitlesOfParts>
    <vt:vector size="43" baseType="lpstr">
      <vt:lpstr>Introduction</vt:lpstr>
      <vt:lpstr>Governance &amp; Leadership</vt:lpstr>
      <vt:lpstr>Finance Ops &amp; Admn</vt:lpstr>
      <vt:lpstr>Human Resource Management</vt:lpstr>
      <vt:lpstr>Resource Mobilization</vt:lpstr>
      <vt:lpstr>M&amp;E &amp; Knowledge Management</vt:lpstr>
      <vt:lpstr>Program Management</vt:lpstr>
      <vt:lpstr>Communications</vt:lpstr>
      <vt:lpstr>Grants &amp; Sub-Grants</vt:lpstr>
      <vt:lpstr>Service Del &amp; Qual Assurance</vt:lpstr>
      <vt:lpstr>Coordination &amp; Collaboration</vt:lpstr>
      <vt:lpstr>SBCC</vt:lpstr>
      <vt:lpstr>Advocacy Ntwking Alliance Bldg</vt:lpstr>
      <vt:lpstr>Dashboards-Overall Scores</vt:lpstr>
      <vt:lpstr>Dashboards-Category Scores</vt:lpstr>
      <vt:lpstr>Sustainability Factors</vt:lpstr>
      <vt:lpstr>Action Plan</vt:lpstr>
      <vt:lpstr>'Advocacy Ntwking Alliance Bldg'!Print_Area</vt:lpstr>
      <vt:lpstr>Communications!Print_Area</vt:lpstr>
      <vt:lpstr>'Coordination &amp; Collaboration'!Print_Area</vt:lpstr>
      <vt:lpstr>'Dashboards-Category Scores'!Print_Area</vt:lpstr>
      <vt:lpstr>'Dashboards-Overall Scores'!Print_Area</vt:lpstr>
      <vt:lpstr>'Finance Ops &amp; Admn'!Print_Area</vt:lpstr>
      <vt:lpstr>'Governance &amp; Leadership'!Print_Area</vt:lpstr>
      <vt:lpstr>'Grants &amp; Sub-Grants'!Print_Area</vt:lpstr>
      <vt:lpstr>'Human Resource Management'!Print_Area</vt:lpstr>
      <vt:lpstr>'M&amp;E &amp; Knowledge Management'!Print_Area</vt:lpstr>
      <vt:lpstr>'Program Management'!Print_Area</vt:lpstr>
      <vt:lpstr>'Resource Mobilization'!Print_Area</vt:lpstr>
      <vt:lpstr>SBCC!Print_Area</vt:lpstr>
      <vt:lpstr>'Service Del &amp; Qual Assurance'!Print_Area</vt:lpstr>
      <vt:lpstr>'Advocacy Ntwking Alliance Bldg'!Print_Titles</vt:lpstr>
      <vt:lpstr>Communications!Print_Titles</vt:lpstr>
      <vt:lpstr>'Coordination &amp; Collaboration'!Print_Titles</vt:lpstr>
      <vt:lpstr>'Finance Ops &amp; Admn'!Print_Titles</vt:lpstr>
      <vt:lpstr>'Governance &amp; Leadership'!Print_Titles</vt:lpstr>
      <vt:lpstr>'Grants &amp; Sub-Grants'!Print_Titles</vt:lpstr>
      <vt:lpstr>'Human Resource Management'!Print_Titles</vt:lpstr>
      <vt:lpstr>'M&amp;E &amp; Knowledge Management'!Print_Titles</vt:lpstr>
      <vt:lpstr>'Program Management'!Print_Titles</vt:lpstr>
      <vt:lpstr>'Resource Mobilization'!Print_Titles</vt:lpstr>
      <vt:lpstr>'Service Del &amp; Qual Assurance'!Print_Titles</vt:lpstr>
      <vt:lpstr>scores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Wycliffe Ouma</dc:creator>
  <cp:lastModifiedBy>MSH</cp:lastModifiedBy>
  <cp:lastPrinted>2015-01-09T14:39:19Z</cp:lastPrinted>
  <dcterms:created xsi:type="dcterms:W3CDTF">2014-02-26T07:27:43Z</dcterms:created>
  <dcterms:modified xsi:type="dcterms:W3CDTF">2016-09-19T10:15:34Z</dcterms:modified>
</cp:coreProperties>
</file>