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Ex1.xml" ContentType="application/vnd.ms-office.chartex+xml"/>
  <Override PartName="/xl/charts/style1.xml" ContentType="application/vnd.ms-office.chartstyle+xml"/>
  <Override PartName="/xl/charts/colors1.xml" ContentType="application/vnd.ms-office.chartcolorstyle+xml"/>
  <Override PartName="/xl/charts/chartEx2.xml" ContentType="application/vnd.ms-office.chartex+xml"/>
  <Override PartName="/xl/charts/style2.xml" ContentType="application/vnd.ms-office.chartstyle+xml"/>
  <Override PartName="/xl/charts/colors2.xml" ContentType="application/vnd.ms-office.chartcolorstyle+xml"/>
  <Override PartName="/xl/charts/chartEx3.xml" ContentType="application/vnd.ms-office.chartex+xml"/>
  <Override PartName="/xl/charts/style3.xml" ContentType="application/vnd.ms-office.chartstyle+xml"/>
  <Override PartName="/xl/charts/colors3.xml" ContentType="application/vnd.ms-office.chartcolorstyle+xml"/>
  <Override PartName="/xl/charts/chartEx4.xml" ContentType="application/vnd.ms-office.chartex+xml"/>
  <Override PartName="/xl/charts/style4.xml" ContentType="application/vnd.ms-office.chartstyle+xml"/>
  <Override PartName="/xl/charts/colors4.xml" ContentType="application/vnd.ms-office.chartcolorstyle+xml"/>
  <Override PartName="/xl/charts/chartEx5.xml" ContentType="application/vnd.ms-office.chartex+xml"/>
  <Override PartName="/xl/charts/style5.xml" ContentType="application/vnd.ms-office.chartstyle+xml"/>
  <Override PartName="/xl/charts/colors5.xml" ContentType="application/vnd.ms-office.chartcolorstyle+xml"/>
  <Override PartName="/xl/drawings/drawing2.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212"/>
  <workbookPr/>
  <mc:AlternateContent xmlns:mc="http://schemas.openxmlformats.org/markup-compatibility/2006">
    <mc:Choice Requires="x15">
      <x15ac:absPath xmlns:x15ac="http://schemas.microsoft.com/office/spreadsheetml/2010/11/ac" url="/Users/marcelaaguilar/Downloads/CIP/"/>
    </mc:Choice>
  </mc:AlternateContent>
  <xr:revisionPtr revIDLastSave="0" documentId="13_ncr:1_{0D5B9F95-AA5D-CB4F-AEF9-76E0966F641C}" xr6:coauthVersionLast="47" xr6:coauthVersionMax="47" xr10:uidLastSave="{00000000-0000-0000-0000-000000000000}"/>
  <bookViews>
    <workbookView xWindow="0" yWindow="500" windowWidth="28800" windowHeight="14840" xr2:uid="{00000000-000D-0000-FFFF-FFFF00000000}"/>
  </bookViews>
  <sheets>
    <sheet name="Dashboard" sheetId="2" r:id="rId1"/>
    <sheet name="Introduction" sheetId="1" r:id="rId2"/>
    <sheet name="CIP Assessment" sheetId="3" r:id="rId3"/>
    <sheet name="Recommendations" sheetId="4" r:id="rId4"/>
    <sheet name="Analyze" sheetId="5" r:id="rId5"/>
    <sheet name="Strategy Development" sheetId="6" r:id="rId6"/>
    <sheet name="Messages Design" sheetId="7" r:id="rId7"/>
    <sheet name="Implementation" sheetId="8" r:id="rId8"/>
    <sheet name="Monitoring" sheetId="9" r:id="rId9"/>
  </sheets>
  <definedNames>
    <definedName name="_xlchart.v2.0" hidden="1">Dashboard!$M$20:$O$20</definedName>
    <definedName name="_xlchart.v2.1" hidden="1">Dashboard!$M$21:$O$21</definedName>
    <definedName name="_xlchart.v2.2" hidden="1">Dashboard!$M$22:$O$22</definedName>
    <definedName name="_xlchart.v2.3" hidden="1">Dashboard!$M$23:$O$23</definedName>
    <definedName name="_xlchart.v2.4" hidden="1">Dashboard!$M$24:$O$24</definedName>
    <definedName name="_xlchart.v2.5" hidden="1">Dashboard!$M$25:$O$25</definedName>
    <definedName name="_xlchart.v2.6" hidden="1">Dashboard!$Q$188:$S$188</definedName>
    <definedName name="_xlchart.v2.7" hidden="1">Dashboard!$Q$189:$S$189</definedName>
    <definedName name="_xlchart.v2.8" hidden="1">Dashboard!$M$26:$O$26</definedName>
    <definedName name="_xlchart.v2.9" hidden="1">Dashboard!$M$27:$O$27</definedName>
    <definedName name="Zonecalcul">Dashboard!$M:$N</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O126" i="2" l="1"/>
  <c r="A14" i="9"/>
  <c r="A15" i="9" s="1"/>
  <c r="A4" i="9"/>
  <c r="A5" i="9" s="1"/>
  <c r="A6" i="9" s="1"/>
  <c r="A7" i="9" s="1"/>
  <c r="A8" i="9" s="1"/>
  <c r="A9" i="9" s="1"/>
  <c r="A10" i="9" s="1"/>
  <c r="A11" i="9" s="1"/>
  <c r="A12" i="9" s="1"/>
  <c r="A13" i="9" s="1"/>
  <c r="A4" i="8"/>
  <c r="A5" i="8" s="1"/>
  <c r="A6" i="8" s="1"/>
  <c r="A7" i="8" s="1"/>
  <c r="A8" i="8" s="1"/>
  <c r="A9" i="8" s="1"/>
  <c r="A10" i="8" s="1"/>
  <c r="A11" i="8" s="1"/>
  <c r="A12" i="8" s="1"/>
  <c r="A13" i="8" s="1"/>
  <c r="A4" i="7"/>
  <c r="A5" i="7" s="1"/>
  <c r="A6" i="7" s="1"/>
  <c r="A7" i="7" s="1"/>
  <c r="A8" i="7" s="1"/>
  <c r="A9" i="7" s="1"/>
  <c r="A10" i="7" s="1"/>
  <c r="A11" i="7" s="1"/>
  <c r="A12" i="7" s="1"/>
  <c r="A13" i="7" s="1"/>
  <c r="A4" i="6"/>
  <c r="A5" i="6" s="1"/>
  <c r="A6" i="6" s="1"/>
  <c r="A7" i="6" s="1"/>
  <c r="A8" i="6" s="1"/>
  <c r="A9" i="6" s="1"/>
  <c r="A10" i="6" s="1"/>
  <c r="A11" i="6" s="1"/>
  <c r="A12" i="6" s="1"/>
  <c r="A13" i="6" s="1"/>
  <c r="A14" i="6" s="1"/>
  <c r="A15" i="6" s="1"/>
  <c r="A16" i="6" s="1"/>
  <c r="A17" i="6" s="1"/>
  <c r="A18" i="6" s="1"/>
  <c r="A19" i="6" s="1"/>
  <c r="A4" i="5"/>
  <c r="A5" i="5" s="1"/>
  <c r="A6" i="5" s="1"/>
  <c r="A7" i="5" s="1"/>
  <c r="A8" i="5" s="1"/>
  <c r="A9" i="5" s="1"/>
  <c r="A10" i="5" s="1"/>
  <c r="A11" i="5" s="1"/>
  <c r="A12" i="5" s="1"/>
  <c r="A13" i="5" s="1"/>
  <c r="E17" i="9"/>
  <c r="D17" i="9"/>
  <c r="C17" i="9"/>
  <c r="E16" i="9"/>
  <c r="S187" i="2" s="1"/>
  <c r="D16" i="9"/>
  <c r="R187" i="2" s="1"/>
  <c r="C16" i="9"/>
  <c r="Q187" i="2" s="1"/>
  <c r="E15" i="8"/>
  <c r="D15" i="8"/>
  <c r="C15" i="8"/>
  <c r="E14" i="8"/>
  <c r="S185" i="2" s="1"/>
  <c r="D14" i="8"/>
  <c r="R185" i="2" s="1"/>
  <c r="C14" i="8"/>
  <c r="Q185" i="2" s="1"/>
  <c r="E15" i="7"/>
  <c r="D15" i="7"/>
  <c r="C15" i="7"/>
  <c r="E14" i="7"/>
  <c r="S183" i="2" s="1"/>
  <c r="D14" i="7"/>
  <c r="R183" i="2" s="1"/>
  <c r="C14" i="7"/>
  <c r="Q183" i="2" s="1"/>
  <c r="E21" i="6"/>
  <c r="D21" i="6"/>
  <c r="C21" i="6"/>
  <c r="E20" i="6"/>
  <c r="S181" i="2" s="1"/>
  <c r="D20" i="6"/>
  <c r="R181" i="2" s="1"/>
  <c r="C20" i="6"/>
  <c r="Q181" i="2" s="1"/>
  <c r="E15" i="5"/>
  <c r="D15" i="5"/>
  <c r="C15" i="5"/>
  <c r="E14" i="5"/>
  <c r="S179" i="2" s="1"/>
  <c r="D14" i="5"/>
  <c r="R179" i="2" s="1"/>
  <c r="C14" i="5"/>
  <c r="Q179" i="2" s="1"/>
  <c r="E46" i="3"/>
  <c r="D46" i="3"/>
  <c r="C46" i="3"/>
  <c r="E45" i="3"/>
  <c r="O25" i="2" s="1"/>
  <c r="D45" i="3"/>
  <c r="N25" i="2" s="1"/>
  <c r="C45" i="3"/>
  <c r="M25" i="2" s="1"/>
  <c r="A32" i="3"/>
  <c r="A33" i="3" s="1"/>
  <c r="A34" i="3" s="1"/>
  <c r="A35" i="3" s="1"/>
  <c r="A36" i="3" s="1"/>
  <c r="A37" i="3" s="1"/>
  <c r="A38" i="3" s="1"/>
  <c r="A39" i="3" s="1"/>
  <c r="A40" i="3" s="1"/>
  <c r="A41" i="3" s="1"/>
  <c r="A42" i="3" s="1"/>
  <c r="A43" i="3" s="1"/>
  <c r="A44" i="3" s="1"/>
  <c r="E29" i="3"/>
  <c r="D29" i="3"/>
  <c r="C29" i="3"/>
  <c r="E28" i="3"/>
  <c r="O23" i="2" s="1"/>
  <c r="D28" i="3"/>
  <c r="N23" i="2" s="1"/>
  <c r="C28" i="3"/>
  <c r="M23" i="2" s="1"/>
  <c r="A19" i="3"/>
  <c r="A20" i="3" s="1"/>
  <c r="A21" i="3" s="1"/>
  <c r="A22" i="3" s="1"/>
  <c r="A23" i="3" s="1"/>
  <c r="A24" i="3" s="1"/>
  <c r="A25" i="3" s="1"/>
  <c r="A26" i="3" s="1"/>
  <c r="A27" i="3" s="1"/>
  <c r="A18" i="3"/>
  <c r="E15" i="3"/>
  <c r="D15" i="3"/>
  <c r="C15" i="3"/>
  <c r="E14" i="3"/>
  <c r="O21" i="2" s="1"/>
  <c r="D14" i="3"/>
  <c r="N21" i="2" s="1"/>
  <c r="C14" i="3"/>
  <c r="M21" i="2" s="1"/>
  <c r="A6" i="3"/>
  <c r="A7" i="3" s="1"/>
  <c r="A8" i="3" s="1"/>
  <c r="A9" i="3" s="1"/>
  <c r="A10" i="3" s="1"/>
  <c r="A11" i="3" s="1"/>
  <c r="A12" i="3" s="1"/>
  <c r="A13" i="3" s="1"/>
  <c r="P7" i="2"/>
  <c r="P6" i="2"/>
  <c r="N76" i="2" l="1"/>
  <c r="N77" i="2" s="1"/>
  <c r="O71" i="2" s="1"/>
  <c r="N170" i="2"/>
  <c r="N171" i="2" s="1"/>
  <c r="N160" i="2"/>
  <c r="N161" i="2" s="1"/>
  <c r="O156" i="2" s="1"/>
  <c r="N85" i="2"/>
  <c r="N86" i="2" s="1"/>
  <c r="O82" i="2" s="1"/>
  <c r="N150" i="2"/>
  <c r="N66" i="2"/>
  <c r="N67" i="2" s="1"/>
  <c r="E18" i="2" s="1"/>
  <c r="N16" i="2"/>
  <c r="N17" i="2" s="1"/>
  <c r="N7" i="2"/>
  <c r="N8" i="2" s="1"/>
  <c r="A18" i="2" s="1"/>
  <c r="O27" i="2"/>
  <c r="M27" i="2"/>
  <c r="N27" i="2"/>
  <c r="Q189" i="2"/>
  <c r="R189" i="2"/>
  <c r="S189" i="2"/>
  <c r="O72" i="2" l="1"/>
  <c r="O70" i="2"/>
  <c r="O176" i="2"/>
  <c r="O175" i="2"/>
  <c r="O174" i="2"/>
  <c r="O154" i="2"/>
  <c r="O155" i="2"/>
  <c r="N151" i="2"/>
  <c r="R191" i="2" s="1"/>
  <c r="O80" i="2"/>
  <c r="O81" i="2"/>
  <c r="Q42" i="2"/>
  <c r="R45" i="2" s="1"/>
  <c r="C18" i="2"/>
  <c r="O61" i="2"/>
  <c r="O62" i="2"/>
  <c r="O60" i="2"/>
  <c r="O12" i="2"/>
  <c r="R17" i="2"/>
  <c r="R16" i="2"/>
  <c r="L13" i="2" s="1"/>
  <c r="R15" i="2"/>
  <c r="R195" i="2" l="1"/>
  <c r="R197" i="2"/>
  <c r="R196" i="2"/>
  <c r="O125" i="2"/>
  <c r="O123" i="2"/>
  <c r="O124" i="2"/>
  <c r="O11" i="2"/>
  <c r="O13" i="2"/>
  <c r="R46" i="2" l="1"/>
  <c r="R44" i="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tc={8E3FE966-2039-4166-B968-C93325BEF1F6}</author>
    <author>tc={C16E391E-2E1C-446A-A5E6-C4B09260D652}</author>
  </authors>
  <commentList>
    <comment ref="A2" authorId="0" shapeId="0" xr:uid="{8E3FE966-2039-4166-B968-C93325BEF1F6}">
      <text>
        <t>[Threaded comment]
Your version of Excel allows you to read this threaded comment; however, any edits to it will get removed if the file is opened in a newer version of Excel. Learn more: https://go.microsoft.com/fwlink/?linkid=870924
Comment:
    What does NB stand for? Please spell out if it is not explained on this sheet elsewhere.</t>
      </text>
    </comment>
    <comment ref="G2" authorId="1" shapeId="0" xr:uid="{C16E391E-2E1C-446A-A5E6-C4B09260D652}">
      <text>
        <t>[Threaded comment]
Your version of Excel allows you to read this threaded comment; however, any edits to it will get removed if the file is opened in a newer version of Excel. Learn more: https://go.microsoft.com/fwlink/?linkid=870924
Comment:
    All of these links are not working. Not sure if it's just this version or the formula/link needs to be recreated.</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tc={41FDA9DF-D0CC-4AA9-AF30-BF66781192A7}</author>
  </authors>
  <commentList>
    <comment ref="G3" authorId="0" shapeId="0" xr:uid="{41FDA9DF-D0CC-4AA9-AF30-BF66781192A7}">
      <text>
        <t>[Threaded comment]
Your version of Excel allows you to read this threaded comment; however, any edits to it will get removed if the file is opened in a newer version of Excel. Learn more: https://go.microsoft.com/fwlink/?linkid=870924
Comment:
    All link names need to be changed to English versions.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tc={4D3E2F14-00FE-4E59-9A7F-8D51D27295F1}</author>
    <author>tc={D90EB713-C639-4772-BC40-448B88AB2940}</author>
  </authors>
  <commentList>
    <comment ref="G3" authorId="0" shapeId="0" xr:uid="{4D3E2F14-00FE-4E59-9A7F-8D51D27295F1}">
      <text>
        <t>[Threaded comment]
Your version of Excel allows you to read this threaded comment; however, any edits to it will get removed if the file is opened in a newer version of Excel. Learn more: https://go.microsoft.com/fwlink/?linkid=870924
Comment:
    Links need to be in English where possible.</t>
      </text>
    </comment>
    <comment ref="B9" authorId="1" shapeId="0" xr:uid="{D90EB713-C639-4772-BC40-448B88AB2940}">
      <text>
        <t>[Threaded comment]
Your version of Excel allows you to read this threaded comment; however, any edits to it will get removed if the file is opened in a newer version of Excel. Learn more: https://go.microsoft.com/fwlink/?linkid=870924
Comment:
    I am familiar with 3Cs but not 7. Does this need a resource link or further explanation?
Reply:
    I dont know that CCP has a resource that is uniquely and specifically for the 7 Cs, but I was able to find some resources that reference and talk about the 7 Cs, among other things. What do you think about this: 
https://thecompassforsbc.org/how-to-guide/how-develop-sbcc-creative-materials</t>
      </text>
    </comment>
  </commentList>
</comments>
</file>

<file path=xl/sharedStrings.xml><?xml version="1.0" encoding="utf-8"?>
<sst xmlns="http://schemas.openxmlformats.org/spreadsheetml/2006/main" count="505" uniqueCount="284">
  <si>
    <r>
      <rPr>
        <b/>
        <sz val="14"/>
        <color theme="1"/>
        <rFont val="Calibri"/>
        <family val="2"/>
      </rPr>
      <t>How to use this checklist</t>
    </r>
  </si>
  <si>
    <r>
      <rPr>
        <i/>
        <sz val="12"/>
        <color theme="0" tint="-0.499984740745262"/>
        <rFont val="Calibri (Body)"/>
      </rPr>
      <t>This tool is made possible by the generous support of the American people through the United States Agency for International Development (USAID). The content is the responsibility of Breakthrough ACTION and does not necessarily reflect the views of USAID or the United States government.</t>
    </r>
  </si>
  <si>
    <t>SBC CHECKLIST DASHBOARD</t>
  </si>
  <si>
    <t>CIP ASSESSMENT</t>
  </si>
  <si>
    <t>l</t>
  </si>
  <si>
    <t>Planification</t>
  </si>
  <si>
    <t>rouge</t>
  </si>
  <si>
    <t>Total Max</t>
  </si>
  <si>
    <t>ver</t>
  </si>
  <si>
    <t>Total obtenu</t>
  </si>
  <si>
    <t>Intervalle de résultat plan</t>
  </si>
  <si>
    <t>0-59%</t>
  </si>
  <si>
    <t>Rouge</t>
  </si>
  <si>
    <t>59-79%</t>
  </si>
  <si>
    <t>Jaune</t>
  </si>
  <si>
    <t>79-100%</t>
  </si>
  <si>
    <t>Vert</t>
  </si>
  <si>
    <t>Implementation</t>
  </si>
  <si>
    <t>Intervalle de résultat impl</t>
  </si>
  <si>
    <t>ME&amp;KM</t>
  </si>
  <si>
    <t>Nombre d'occurence</t>
  </si>
  <si>
    <t>Yes</t>
  </si>
  <si>
    <t>Partial</t>
  </si>
  <si>
    <t>No</t>
  </si>
  <si>
    <t>Total Evaluation</t>
  </si>
  <si>
    <t>SUMMARY CIP ASSESSMENT</t>
  </si>
  <si>
    <t>Moyenne</t>
  </si>
  <si>
    <t>Résumé</t>
  </si>
  <si>
    <t>0-54%</t>
  </si>
  <si>
    <t>54-73%</t>
  </si>
  <si>
    <t>73-100%</t>
  </si>
  <si>
    <t>MOYENNE(M17;M8;M70)</t>
  </si>
  <si>
    <t>Intervalle de résultat</t>
  </si>
  <si>
    <t>59-81%</t>
  </si>
  <si>
    <t>81-100%</t>
  </si>
  <si>
    <t>0-46%</t>
  </si>
  <si>
    <t>46-61%</t>
  </si>
  <si>
    <t>61-100%</t>
  </si>
  <si>
    <t>Analyse</t>
  </si>
  <si>
    <t>Analyze</t>
  </si>
  <si>
    <t>Développement Stratégie</t>
  </si>
  <si>
    <t>Strategy</t>
  </si>
  <si>
    <t>Conception</t>
  </si>
  <si>
    <t>Messages</t>
  </si>
  <si>
    <t>Mise en oeuvre</t>
  </si>
  <si>
    <t>ME&amp;GS</t>
  </si>
  <si>
    <t>Message</t>
  </si>
  <si>
    <t>MOYENNE(N171;N161;N151;N86;N77)</t>
  </si>
  <si>
    <t>CIP ASSESSMENT CHECKLIST</t>
  </si>
  <si>
    <r>
      <rPr>
        <b/>
        <sz val="14"/>
        <color theme="1"/>
        <rFont val="Calibri"/>
        <family val="2"/>
      </rPr>
      <t>No.</t>
    </r>
  </si>
  <si>
    <r>
      <rPr>
        <b/>
        <sz val="14"/>
        <color theme="1"/>
        <rFont val="Calibri"/>
        <family val="2"/>
      </rPr>
      <t>Evaluation criteria</t>
    </r>
  </si>
  <si>
    <r>
      <rPr>
        <b/>
        <sz val="14"/>
        <color theme="1"/>
        <rFont val="Calibri"/>
        <family val="2"/>
      </rPr>
      <t>Yes</t>
    </r>
  </si>
  <si>
    <r>
      <rPr>
        <b/>
        <sz val="14"/>
        <color theme="1"/>
        <rFont val="Calibri"/>
        <family val="2"/>
      </rPr>
      <t>Partial</t>
    </r>
  </si>
  <si>
    <r>
      <rPr>
        <b/>
        <sz val="14"/>
        <color theme="1"/>
        <rFont val="Calibri"/>
        <family val="2"/>
      </rPr>
      <t>No</t>
    </r>
  </si>
  <si>
    <r>
      <rPr>
        <b/>
        <sz val="14"/>
        <color theme="1"/>
        <rFont val="Calibri"/>
        <family val="2"/>
      </rPr>
      <t>Notes</t>
    </r>
  </si>
  <si>
    <r>
      <rPr>
        <b/>
        <sz val="14"/>
        <color theme="1"/>
        <rFont val="Calibri"/>
        <family val="2"/>
      </rPr>
      <t>Recommendations</t>
    </r>
  </si>
  <si>
    <t>R-1-1</t>
  </si>
  <si>
    <t>R-1-2</t>
  </si>
  <si>
    <t>R-1-3</t>
  </si>
  <si>
    <t>R-1-4</t>
  </si>
  <si>
    <t>R-1-5</t>
  </si>
  <si>
    <r>
      <rPr>
        <sz val="12"/>
        <color theme="1"/>
        <rFont val="Calibri"/>
        <family val="2"/>
      </rPr>
      <t>Was gender taken into account during development?</t>
    </r>
  </si>
  <si>
    <t>R-1-6</t>
  </si>
  <si>
    <t>Were young people specifically taken into account when drawing up a CIP (associates)?</t>
  </si>
  <si>
    <t>R-1-7</t>
  </si>
  <si>
    <t>Was stakeholder capacity building in SBC taken into account during the preparation of a CIP?</t>
  </si>
  <si>
    <t>R-1-8</t>
  </si>
  <si>
    <t>R-1-9</t>
  </si>
  <si>
    <t>NUMBER OF ANSWERS</t>
  </si>
  <si>
    <t>R-2-1</t>
  </si>
  <si>
    <t>R-2-2</t>
  </si>
  <si>
    <t>R-2-3</t>
  </si>
  <si>
    <t>R-2-4</t>
  </si>
  <si>
    <t>R-2-5</t>
  </si>
  <si>
    <r>
      <rPr>
        <sz val="12"/>
        <color theme="1"/>
        <rFont val="Calibri"/>
        <family val="2"/>
      </rPr>
      <t>Has the quality of messages/materials been assessed before their dissemination/dissemination (pre-test)?</t>
    </r>
  </si>
  <si>
    <t>R-2-6</t>
  </si>
  <si>
    <r>
      <rPr>
        <sz val="12"/>
        <color theme="1"/>
        <rFont val="Calibri"/>
        <family val="2"/>
      </rPr>
      <t>Has the quality of the messages/materials been assessed after their dissemination/dissemination?</t>
    </r>
  </si>
  <si>
    <t>R-2-7</t>
  </si>
  <si>
    <r>
      <rPr>
        <sz val="12"/>
        <color theme="1"/>
        <rFont val="Calibri"/>
        <family val="2"/>
      </rPr>
      <t>Has the capacity building of stakeholders in SBC been effective?</t>
    </r>
  </si>
  <si>
    <t>R-2-8</t>
  </si>
  <si>
    <t>R-2-9</t>
  </si>
  <si>
    <r>
      <rPr>
        <sz val="12"/>
        <color theme="1"/>
        <rFont val="Calibri"/>
        <family val="2"/>
      </rPr>
      <t>Did the implementation take into account gender aspects?</t>
    </r>
  </si>
  <si>
    <t>R-2-10</t>
  </si>
  <si>
    <t>R-2-11</t>
  </si>
  <si>
    <t>TOTAL IMPLEMENTATION</t>
  </si>
  <si>
    <t>R-3-1</t>
  </si>
  <si>
    <t>R-3-2</t>
  </si>
  <si>
    <t>R-3-3</t>
  </si>
  <si>
    <t>R-3-4</t>
  </si>
  <si>
    <r>
      <rPr>
        <sz val="12"/>
        <color theme="1"/>
        <rFont val="Calibri"/>
        <family val="2"/>
      </rPr>
      <t>Did the assessments differentiate the priority targets?</t>
    </r>
  </si>
  <si>
    <t>R-3-5</t>
  </si>
  <si>
    <r>
      <rPr>
        <sz val="12"/>
        <color theme="1"/>
        <rFont val="Calibri"/>
        <family val="2"/>
      </rPr>
      <t>Have the related aspects of the young target been specifically assessed?</t>
    </r>
  </si>
  <si>
    <t>R-3-6</t>
  </si>
  <si>
    <r>
      <rPr>
        <sz val="12"/>
        <color rgb="FF000000"/>
        <rFont val="Calibri"/>
        <family val="2"/>
      </rPr>
      <t>Has each action plan (annual plan or implementation phase) been evaluated?</t>
    </r>
  </si>
  <si>
    <t>R-3-7</t>
  </si>
  <si>
    <t>Have the budgets for activities drawn from or aligned with a CIP been documented after the meeting to mobilize resources and define the gaps?</t>
  </si>
  <si>
    <t>R-3-8</t>
  </si>
  <si>
    <t>Has the number of messages/materials produced been documented?</t>
  </si>
  <si>
    <t>R-3-9</t>
  </si>
  <si>
    <r>
      <rPr>
        <sz val="12"/>
        <color theme="1"/>
        <rFont val="Calibri"/>
        <family val="2"/>
      </rPr>
      <t>The number of messages/material broadcasts/distributions documented?</t>
    </r>
  </si>
  <si>
    <t>R-3-10</t>
  </si>
  <si>
    <r>
      <rPr>
        <sz val="12"/>
        <color theme="1"/>
        <rFont val="Calibri"/>
        <family val="2"/>
      </rPr>
      <t>Have gender aspects been measured?</t>
    </r>
  </si>
  <si>
    <t>R-3-11</t>
  </si>
  <si>
    <r>
      <rPr>
        <sz val="12"/>
        <color theme="1"/>
        <rFont val="Calibri"/>
        <family val="2"/>
      </rPr>
      <t>Have the interventions deemed high-impact or innovative been shared in national and or international conferences?</t>
    </r>
  </si>
  <si>
    <t>R-3-12</t>
  </si>
  <si>
    <r>
      <rPr>
        <sz val="12"/>
        <color theme="1"/>
        <rFont val="Calibri"/>
        <family val="2"/>
      </rPr>
      <t>Have knowledge management activities been evaluated?</t>
    </r>
  </si>
  <si>
    <t>R-3-13</t>
  </si>
  <si>
    <r>
      <rPr>
        <sz val="12"/>
        <color theme="1"/>
        <rFont val="Calibri"/>
        <family val="2"/>
      </rPr>
      <t>Has the SBC indicator bank been used for better monitoring of activities?</t>
    </r>
  </si>
  <si>
    <t>R-3-14</t>
  </si>
  <si>
    <r>
      <rPr>
        <b/>
        <sz val="14"/>
        <color theme="1"/>
        <rFont val="Calibri"/>
        <family val="2"/>
      </rPr>
      <t>Evaluated criteria</t>
    </r>
  </si>
  <si>
    <r>
      <rPr>
        <b/>
        <sz val="14"/>
        <color theme="1"/>
        <rFont val="Calibri"/>
        <family val="2"/>
      </rPr>
      <t>Reference material</t>
    </r>
  </si>
  <si>
    <r>
      <rPr>
        <u/>
        <sz val="12"/>
        <color theme="10"/>
        <rFont val="Arial"/>
        <family val="2"/>
      </rPr>
      <t>P process</t>
    </r>
  </si>
  <si>
    <r>
      <rPr>
        <u/>
        <sz val="12"/>
        <color theme="10"/>
        <rFont val="Arial"/>
        <family val="2"/>
      </rPr>
      <t>Formative research</t>
    </r>
  </si>
  <si>
    <t>Were young people specifically taken into account when drawing up the CIP ?</t>
  </si>
  <si>
    <t>Was stakeholder capacity building in SBC taken into account during the preparation of the CIP?</t>
  </si>
  <si>
    <r>
      <rPr>
        <u/>
        <sz val="12"/>
        <color rgb="FF1155CC"/>
        <rFont val="Arial"/>
        <family val="2"/>
      </rPr>
      <t>SBC Evaluation</t>
    </r>
  </si>
  <si>
    <r>
      <rPr>
        <u/>
        <sz val="12"/>
        <color rgb="FF1155CC"/>
        <rFont val="Arial"/>
        <family val="2"/>
      </rPr>
      <t>KM Kit</t>
    </r>
  </si>
  <si>
    <r>
      <rPr>
        <b/>
        <sz val="12"/>
        <color theme="1"/>
        <rFont val="Calibri"/>
        <family val="2"/>
      </rPr>
      <t>IMPLEMENTATION</t>
    </r>
  </si>
  <si>
    <r>
      <rPr>
        <u/>
        <sz val="12"/>
        <color rgb="FF1155CC"/>
        <rFont val="Arial"/>
        <family val="2"/>
      </rPr>
      <t>Targeting</t>
    </r>
  </si>
  <si>
    <t>Were the dissemination/production of messages/materials based on all the priority targets of the CIP?</t>
  </si>
  <si>
    <r>
      <rPr>
        <u/>
        <sz val="12"/>
        <color rgb="FF1155CC"/>
        <rFont val="Arial"/>
        <family val="2"/>
      </rPr>
      <t>Pre-test guide</t>
    </r>
  </si>
  <si>
    <t>Have technological innovations been used to convey FP/RH messages?</t>
  </si>
  <si>
    <r>
      <rPr>
        <u/>
        <sz val="12"/>
        <color rgb="FF1155CC"/>
        <rFont val="Arial"/>
        <family val="2"/>
      </rPr>
      <t>Take gender into account</t>
    </r>
  </si>
  <si>
    <r>
      <rPr>
        <sz val="12"/>
        <color theme="1"/>
        <rFont val="Calibri"/>
        <family val="2"/>
      </rPr>
      <t>Has each action plan (annual plan or implementation phase) been evaluated?</t>
    </r>
  </si>
  <si>
    <r>
      <rPr>
        <b/>
        <u/>
        <sz val="14"/>
        <color rgb="FF1155CC"/>
        <rFont val="Calibri"/>
        <family val="2"/>
      </rPr>
      <t>R-3-14</t>
    </r>
  </si>
  <si>
    <r>
      <rPr>
        <sz val="12"/>
        <color theme="1"/>
        <rFont val="Calibri"/>
        <family val="2"/>
      </rPr>
      <t>Has the database of SBC indicators been used for better monitoring of activities?</t>
    </r>
  </si>
  <si>
    <r>
      <rPr>
        <b/>
        <sz val="14"/>
        <color theme="1"/>
        <rFont val="Calibri"/>
        <family val="2"/>
      </rPr>
      <t>Criteria</t>
    </r>
  </si>
  <si>
    <t>Comment</t>
  </si>
  <si>
    <r>
      <rPr>
        <b/>
        <sz val="14"/>
        <color theme="1"/>
        <rFont val="Calibri"/>
        <family val="2"/>
      </rPr>
      <t>Resources</t>
    </r>
  </si>
  <si>
    <r>
      <rPr>
        <sz val="12"/>
        <color rgb="FF2A2A2A"/>
        <rFont val="Calibri"/>
        <family val="2"/>
      </rPr>
      <t>Does the situational analysis anticipate to examine (national, regional, and local level) the social, economic, political, and health context in FP?</t>
    </r>
  </si>
  <si>
    <r>
      <rPr>
        <sz val="12"/>
        <color rgb="FF2A2A2A"/>
        <rFont val="Calibri"/>
        <family val="2"/>
      </rPr>
      <t>Does the situational analysis anticipate to examine the media context?</t>
    </r>
  </si>
  <si>
    <r>
      <rPr>
        <sz val="12"/>
        <color rgb="FF2A2A2A"/>
        <rFont val="Calibri"/>
        <family val="2"/>
      </rPr>
      <t>Does the situational analysis plan to characterize (national, regional, and local level) specific groups of young people, providers, religious, displaced/refugees?</t>
    </r>
  </si>
  <si>
    <r>
      <rPr>
        <sz val="12"/>
        <color rgb="FF2A2A2A"/>
        <rFont val="Calibri"/>
        <family val="2"/>
      </rPr>
      <t>Does the situation analysis plan to examine (national, regional, and local level) gender issues in FP?</t>
    </r>
  </si>
  <si>
    <r>
      <rPr>
        <sz val="12"/>
        <color rgb="FF2A2A2A"/>
        <rFont val="Calibri"/>
        <family val="2"/>
      </rPr>
      <t>Does the situational analysis anticipate to examine the current state of communications activities prior to service delivery?</t>
    </r>
  </si>
  <si>
    <r>
      <rPr>
        <sz val="12"/>
        <color rgb="FF2A2A2A"/>
        <rFont val="Calibri"/>
        <family val="2"/>
      </rPr>
      <t>Does the situational analysis anticipate to examine the current state of communication activities during service delivery?</t>
    </r>
  </si>
  <si>
    <r>
      <rPr>
        <sz val="12"/>
        <color theme="1"/>
        <rFont val="Calibri"/>
        <family val="2"/>
      </rPr>
      <t>Does the situational analysis plan to review the current state of post-service communications activities?</t>
    </r>
  </si>
  <si>
    <r>
      <rPr>
        <sz val="12"/>
        <color rgb="FF2A2A2A"/>
        <rFont val="Calibri"/>
        <family val="2"/>
      </rPr>
      <t>Does the situational analysis anticipate to examine the digital context?</t>
    </r>
  </si>
  <si>
    <r>
      <rPr>
        <b/>
        <sz val="14"/>
        <color theme="1"/>
        <rFont val="Calibri"/>
        <family val="2"/>
      </rPr>
      <t>Comment</t>
    </r>
  </si>
  <si>
    <t>Processus P</t>
  </si>
  <si>
    <t>Théories dans le CSC</t>
  </si>
  <si>
    <r>
      <rPr>
        <sz val="12"/>
        <color theme="1"/>
        <rFont val="Calibri"/>
        <family val="2"/>
      </rPr>
      <t>Does the defined strategy take gender aspects into account?</t>
    </r>
  </si>
  <si>
    <t>Prendre en compte le genre</t>
  </si>
  <si>
    <r>
      <rPr>
        <sz val="12"/>
        <color theme="1"/>
        <rFont val="Calibri"/>
        <family val="2"/>
      </rPr>
      <t>Does audience segmentation go beyond demographics such as age, place of residence, and gender to include other psychographic variables such as attitudes, values, social norms, lifestyles, and communication preferences?</t>
    </r>
  </si>
  <si>
    <t>Segmentation des cibles</t>
  </si>
  <si>
    <r>
      <rPr>
        <sz val="12"/>
        <color theme="1"/>
        <rFont val="Calibri"/>
        <family val="2"/>
      </rPr>
      <t>Is there a specific strategy, or activities targeting young people?</t>
    </r>
  </si>
  <si>
    <t>Elaboration d'une stratégie jeunes</t>
  </si>
  <si>
    <t>Intégration CSC dans l'offre de service</t>
  </si>
  <si>
    <r>
      <rPr>
        <sz val="12"/>
        <color theme="1"/>
        <rFont val="Calibri"/>
        <family val="2"/>
      </rPr>
      <t>Do the planned activities individually or collectively address all of the designated priority targets?</t>
    </r>
  </si>
  <si>
    <t>CSC et Digital Health (PHI)</t>
  </si>
  <si>
    <r>
      <rPr>
        <sz val="12"/>
        <color theme="1"/>
        <rFont val="Calibri"/>
        <family val="2"/>
      </rPr>
      <t>Does the development of the strategy take into account the technical and operational capacities of the stakeholders?</t>
    </r>
  </si>
  <si>
    <t>Evaluation des capacités en CSC</t>
  </si>
  <si>
    <r>
      <rPr>
        <sz val="12"/>
        <color theme="1"/>
        <rFont val="Calibri"/>
        <family val="2"/>
      </rPr>
      <t>Is a clear knowledge management strategy defined?</t>
    </r>
  </si>
  <si>
    <r>
      <rPr>
        <sz val="12"/>
        <color theme="1"/>
        <rFont val="Calibri"/>
        <family val="2"/>
      </rPr>
      <t>Are there any activities due to their relevance/innovation that will be documented and shared at national and or international conferences?</t>
    </r>
  </si>
  <si>
    <r>
      <rPr>
        <sz val="12"/>
        <color theme="1"/>
        <rFont val="Calibri"/>
        <family val="2"/>
      </rPr>
      <t>Are the selected activities part of the High Impact Practices?</t>
    </r>
  </si>
  <si>
    <t>Pratiques à Haut Impact (PHI)</t>
  </si>
  <si>
    <r>
      <rPr>
        <sz val="12"/>
        <color theme="1"/>
        <rFont val="Calibri"/>
        <family val="2"/>
      </rPr>
      <t>Does the choice of channels take into consideration audience analysis, channel analysis</t>
    </r>
  </si>
  <si>
    <t>Utilisation des canaux mixte (PHI masse média)</t>
  </si>
  <si>
    <r>
      <rPr>
        <sz val="12"/>
        <color theme="1"/>
        <rFont val="Calibri"/>
        <family val="2"/>
      </rPr>
      <t>Does the choice of channels take into account the theory of change?</t>
    </r>
  </si>
  <si>
    <r>
      <rPr>
        <sz val="12"/>
        <color theme="1"/>
        <rFont val="Calibri"/>
        <family val="2"/>
      </rPr>
      <t>Are the messages developed on the priority problem behavior list?</t>
    </r>
  </si>
  <si>
    <r>
      <rPr>
        <sz val="12"/>
        <color theme="1"/>
        <rFont val="Calibri"/>
        <family val="2"/>
      </rPr>
      <t>Are the messages pre-tested?</t>
    </r>
  </si>
  <si>
    <t>Guide Pre-test</t>
  </si>
  <si>
    <r>
      <rPr>
        <sz val="12"/>
        <color theme="1"/>
        <rFont val="Calibri"/>
        <family val="2"/>
      </rPr>
      <t>Do the developed messages take into account all the priority targets?</t>
    </r>
  </si>
  <si>
    <r>
      <rPr>
        <sz val="12"/>
        <color theme="1"/>
        <rFont val="Calibri"/>
        <family val="2"/>
      </rPr>
      <t>Do the messages developed specifically take into account the young target?</t>
    </r>
  </si>
  <si>
    <r>
      <rPr>
        <sz val="12"/>
        <color theme="1"/>
        <rFont val="Calibri"/>
        <family val="2"/>
      </rPr>
      <t>Do the developed messages take into account the gender aspects found in the analysis phase?</t>
    </r>
  </si>
  <si>
    <r>
      <rPr>
        <sz val="12"/>
        <color rgb="FF000000"/>
        <rFont val="Calibri"/>
        <family val="2"/>
      </rPr>
      <t>Do the messages developed specifically take into account the post-service period?</t>
    </r>
  </si>
  <si>
    <t>TOTAL MESSAGES DESIGN</t>
  </si>
  <si>
    <r>
      <rPr>
        <sz val="12"/>
        <color theme="1"/>
        <rFont val="Calibri"/>
        <family val="2"/>
      </rPr>
      <t>Is an implementation plan clearly defined with the definition of activities, roles, and responsibilities of stakeholders?</t>
    </r>
  </si>
  <si>
    <r>
      <rPr>
        <sz val="12"/>
        <color theme="1"/>
        <rFont val="Calibri"/>
        <family val="2"/>
      </rPr>
      <t>Does the implementation plan take into account post-service period monitoring meetings/activities (management of dropouts, management of side effects)?</t>
    </r>
  </si>
  <si>
    <r>
      <rPr>
        <sz val="12"/>
        <color theme="1"/>
        <rFont val="Calibri"/>
        <family val="2"/>
      </rPr>
      <t>Is an upgrading of the technical and operational capacities of the stakeholders planned for effective implementation of the activities?</t>
    </r>
  </si>
  <si>
    <r>
      <rPr>
        <sz val="12"/>
        <color theme="1"/>
        <rFont val="Calibri"/>
        <family val="2"/>
      </rPr>
      <t>Has an integrated media plan been developed?</t>
    </r>
  </si>
  <si>
    <r>
      <rPr>
        <sz val="12"/>
        <color theme="1"/>
        <rFont val="Calibri"/>
        <family val="2"/>
      </rPr>
      <t>Are the broadcasts based on the analysis of the environment and the media consumption habits of the targets?</t>
    </r>
  </si>
  <si>
    <r>
      <rPr>
        <sz val="12"/>
        <color theme="1"/>
        <rFont val="Calibri"/>
        <family val="2"/>
      </rPr>
      <t>Are target-appropriate digital channels used for broadcasts?</t>
    </r>
  </si>
  <si>
    <r>
      <rPr>
        <sz val="12"/>
        <color theme="1"/>
        <rFont val="Calibri"/>
        <family val="2"/>
      </rPr>
      <t>Does the implementation of the activities use a combination of channels to reach more people?</t>
    </r>
  </si>
  <si>
    <r>
      <rPr>
        <sz val="12"/>
        <color theme="1"/>
        <rFont val="Calibri"/>
        <family val="2"/>
      </rPr>
      <t>Does the implementation of activities specifically take young targets into account?</t>
    </r>
  </si>
  <si>
    <r>
      <rPr>
        <sz val="12"/>
        <color theme="1"/>
        <rFont val="Calibri"/>
        <family val="2"/>
      </rPr>
      <t>Does the implementation of activities take gender into account?</t>
    </r>
  </si>
  <si>
    <r>
      <rPr>
        <sz val="12"/>
        <color theme="1"/>
        <rFont val="Calibri"/>
        <family val="2"/>
      </rPr>
      <t>Does the activity update take into account the results of new research?</t>
    </r>
  </si>
  <si>
    <r>
      <rPr>
        <sz val="12"/>
        <color theme="1"/>
        <rFont val="Calibri"/>
        <family val="2"/>
      </rPr>
      <t>Are the knowledge management and practice sharing activities clearly defined?</t>
    </r>
  </si>
  <si>
    <t>Key indicators for FP and SBC</t>
  </si>
  <si>
    <r>
      <rPr>
        <sz val="12"/>
        <color theme="1"/>
        <rFont val="Calibri"/>
        <family val="2"/>
      </rPr>
      <t xml:space="preserve">Is a knowledge management plan clearly established with defined practice and experience sharing meetings? </t>
    </r>
  </si>
  <si>
    <r>
      <rPr>
        <sz val="12"/>
        <color theme="1"/>
        <rFont val="Calibri"/>
        <family val="2"/>
      </rPr>
      <t>Does a monitoring and evaluation plan integrate and characterize the integrated media plan (broadcasts and number of people affected?</t>
    </r>
  </si>
  <si>
    <t>SBC CHECKLIST TO DEVELOP AND ASSESS COSTED IMPLEMENTATION PLANS</t>
  </si>
  <si>
    <t>Who is this checklist for?</t>
  </si>
  <si>
    <t>To use the Assessment Checklist for the development and evaluation of a CIP, read each question and determine if each criterion was met completely (yes), partially (partially), or not met at all (no). 
• A "yes" answer indicates alignment with a criterion and a score of 2. 
• A "partial" response suggests that the criterion has not been fully met and a score of 1.
• A "no" answer indicates that the criterion was not followed or applied and a score of 0. 
In the last two cases, the Comments column explains the answer or suggest the necessary adjustments to obtain a "yes" answer. 
Whatever the answer, especially if it is "partial" or "no", the team must refer to the Recommendations column via the link that points to the recommendation, or directly access the Recommendations sheet by following the number of the recommendation (Example: R-1-1 or R-3-4).
Some recommendations provide access to additional resources to implement it. 
A dashboard allows you to visually assess the results of the assessment or development. For the assessment:
The analysis, implementation, and follow-up phases of evaluation and knowledge management are assessed graphically in three ways:
• Globally in the Summary section through a graphical representation in Gauge expressed as a percentage (%). 
• In a detailed way through a histogram representation of the number of Yes, Partial, and No.
The red color represents the answer No, the yellow color Partial, and the green color represents the answer Yes.
For the elaboration 
The analysis, strategy, design, implementation, and M&amp;E and KM phases are assessed graphically in three ways:
• Globally in the Summary section through a graphical representation in the Gauge, expressed as a percentage (%).
• In a detailed way through a histogram representation of the number of Yes, Partial, and No.
The red color represents the answer No, the yellow color Partial, and the green color represents the answer Yes.
For more information, please consult the Guide to the SBC Checklist.</t>
  </si>
  <si>
    <t>NB: messages/materials and broadcasts/productions. Please specify details in the comment field.</t>
  </si>
  <si>
    <t xml:space="preserve">1. PLANNING AND COORDINATION </t>
  </si>
  <si>
    <t xml:space="preserve">TOTAL PLANNING AND COORDINATION </t>
  </si>
  <si>
    <t>2. IMPLEMENTATION</t>
  </si>
  <si>
    <t>CIP ASSESSMENT CHECKLIST: LIST OF RECOMMENDATIONS</t>
  </si>
  <si>
    <t>PLANNING AND COORDINATION</t>
  </si>
  <si>
    <t>Yes: Update this plan (if it is currently valid) to integrate the latest data.
Partial: Evaluate this plan and take into consideration the conclusions of this assessment in the new planning.
No: Develop an SBC strategic plan using a systematic strategic planning tool such as the P Process. This plan is ideally annexed to a validated FP/RH strategic plan.</t>
  </si>
  <si>
    <t>Yes: Verify the need for further formative research based on available data and identified problems.
Partial: Carry out additional research so that interventions can be truly evidence-based and complete.
No: Do formative research to strengthen understanding of targets, behavioral problems.</t>
  </si>
  <si>
    <t>Yes: Evaluate the process and strengthen the level of consideration of knowledge management activities throughout the new planning process.
Partial: Evaluate and take into account results of the assessment of knowledge management aspects in the new planning.
No: Develop a clear knowledge management plan, it should be an integral part of the new plan.</t>
  </si>
  <si>
    <t>Yes: Evaluate the aspects of the implementation of the activities of the young target and take into account the recommendations in the new planning.
Partial: Evaluate the aspects of the implementation of the activities of the young target and take into account the recommendations in the new planning.
No: Carry out new research on young people and FP/RH; integrate, implement, and follow the recommendations in the new CIP.</t>
  </si>
  <si>
    <t>Yes: Evaluate and strengthen the process in the new CIP.
Partial: Evaluate the process and take into account the conclusions of this evaluation in the new CIP.
No: Put in place the mechanisms, tools and systematically pre-test the messages/materials of the interventions of the new CIP.</t>
  </si>
  <si>
    <t>Yes: Evaluate and strengthen the process in the new CIP.
Partial: Evaluate the process and take into account the conclusions of this assessment in the new CIP.
No: Put in place mechanisms, tools and systematically assess the impact of messages/materials of interventions. This can be as part of an overall evaluation, but the impact of messages on targets should be systematically evaluated in the new CIP to ensure their effectiveness.</t>
  </si>
  <si>
    <t>Yes: Evaluate the process, update the SBC capacity building needs of stakeholders, and take into account the results of the assessment and the needs in the new planning.
Partial: Evaluate the process, update the capacity building needs of stakeholders, and take into account the results of the assessment and the needs in the new planning.
No: Assess the stakeholders' SBC capacities and take the results into account in the new planning.</t>
  </si>
  <si>
    <t>Yes: Evaluate and strengthen their level of use in the implementation of activities.
Partial: Evaluate and take into account the results of the evaluation in the new planning.
No: Evaluate the need and needs for using technological innovations to achieve results. Take into account the results of the evaluation in the new planning.</t>
  </si>
  <si>
    <t>Yes: Strengthen this connection between the dashboard and the monitoring of activities so that they can have the best strategic and operational orientations.
Partial: Evaluate the activity review process in line with the dashboard of indicators and take into account the results of this assessment in the new planning.
No: Systematically integrate the review of activities in line with the dashboard indicators and take into account the results of this assessment in the new planning.</t>
  </si>
  <si>
    <t>Yes: Take into account the conclusions of this evaluation to further determine and target the priority targets in the new CIP.
Partial: Evaluate the major changes in each priority to comply take into account the recommendations of that in the definition and the manner of reaching the new priority targets in the new CIP.
No: Evaluate the major changes in each priority to take into account the recommendations of that in the definition and how to achieve the new priority targets in the new CIP.</t>
  </si>
  <si>
    <t>Yes: Take into account the recommendations of the evaluation throughout the process of drawing up the new CIP.
Partial: Evaluate and take into account the results of evaluation in the new planning.
No: Evaluate and take into account the results of the evaluation in the new planning.</t>
  </si>
  <si>
    <t>Yes: Evaluate the process and strengthen the level of sharing of experiences and results in the new CIP.
Partial: Evaluate and take into account the results of the evaluation in the new planning.
No: Develop a content production plan to share with other countries or regions of the same country. This plan is an integral part of the knowledge management plan.</t>
  </si>
  <si>
    <t>CIP ELABORATION CHECKLIST: ANALYSIS</t>
  </si>
  <si>
    <t>Does the situation analysis plan to examine (national, regional, and local level) FP/RH knowledge, attitudes, norms, and behaviors?</t>
  </si>
  <si>
    <t>TOTAL ANALYSIS</t>
  </si>
  <si>
    <t>TOTAL STRATEGY  DEVELOPMENT</t>
  </si>
  <si>
    <t>CIP ELABORATION CHECKLIST: STRATEGIC DESIGN</t>
  </si>
  <si>
    <t>Is there a clearly defined strategy of activities before the use of FP/RH services?</t>
  </si>
  <si>
    <t>Is a clearly defined strategy of activities while using FP/RH services?</t>
  </si>
  <si>
    <t>Is there a clearly defined strategy of activities after using FP/RH services?</t>
  </si>
  <si>
    <t>CIP ELABORATION CHECKLIST: DESIGN OF MESSAGES</t>
  </si>
  <si>
    <t>Is the development of messages subject to a systematic consensual review according to accepted SBC rules such as that of the 7Cs?</t>
  </si>
  <si>
    <t>Do the developed messages take into account marginalized targets such as displaced persons/refugees or other key populations?</t>
  </si>
  <si>
    <t>CIP ELABORATION CHECKLIST: IMPLEMENTATION</t>
  </si>
  <si>
    <t>Was the dissemination/production of messages/materials based on all the priority targets of a CIP?</t>
  </si>
  <si>
    <t>Yes: Evaluate the gender aspects (at all phases) take into account the recommendations in the new planning.
Partial: Evaluate the gender aspects and follow the recommendations in the new planning.
No: Carry out new Gender and FP/RH research and integrate, implement, and follow the recommendations in the new planning.</t>
  </si>
  <si>
    <t>Yes: Evaluate the aspects of integration of young people as actors and beneficiaries and take into account the recommendations in the new planning.
Partial: Evaluate the aspects of integration of young people as actors and beneficiaries, integrate, implement and follow the recommendations in the new planning.
No: Carry out new research on young people and FP/RH and integrate, implement, and monitor the recommendations in the new CIP.</t>
  </si>
  <si>
    <t>Regarding messages/materials and broadcasts/productions: please specify details in the comment field.</t>
  </si>
  <si>
    <t xml:space="preserve">Yes: Update this plan to integrate the latest data.
Partial: Update this plan to integrate the latest data and fill in the gaps.
No: Develop a follow-up plan for the new CIP. The plan should be in phase with the monitoring and evaluation plan of the valid SBC strategic plan. </t>
  </si>
  <si>
    <t xml:space="preserve">Yes: Update this plan to integrate the latest data.
Partial: Update this plan to integrate the latest data and fill in the shortcomings.
No: Develop an evaluation plan for the new CIP. The plan should be in phase with the monitoring and evaluation plan of the valid SBC strategic plan. </t>
  </si>
  <si>
    <t>Yes: Evaluate the coordination of interventions between the stakeholders and take into account the recommendations in the new planning.
Partial: Strengthen the coordination meetings between the stakeholders in the field to that everyone is part of the achievement of national objectives. In particular, coordination/advocacy activities with potential donors are essential to ensure that new programs take into account the country's objectives and commitments.
No: The coordination section of a CIP must be sufficiently documented (assessed to understand the reasons for the non-alignment). Then the new planning must stick to the implementation of the planned actions. These must be regularly followed up in coordination meetings so that the efforts of the stakeholders do not dissipate and contribute to the achievement of the objectives of a CIP.</t>
  </si>
  <si>
    <t>Yes: Evaluate the capacity building plan, assess the capacities of stakeholders, and take into account the recommendations in the new planning.
Partial: Evaluate the capacity building plan, assess the capacities of the stakeholders, and take into account the recommendations in the new planning.
No: Assess the capacities of the stakeholders and take into account the recommendations in the new planning.</t>
  </si>
  <si>
    <t>Yes: Evaluate the process and strengthen the level of consideration of knowledge management activities throughout the new planning process.
Partial: Evaluate and take into account results of the assessment of knowledge management aspects in the new planning.
No: Develop a clear knowledge management plan; it should be an integral part of the new CIP.</t>
  </si>
  <si>
    <t>Yes: Based on the data, review the priority behaviors for new planning.
Partial: Evaluate the process and the interventions, do new research for a better definition of behaviors, and take into account the recommendations in the new planning.
No: Do new research for a better understanding of behaviors, prioritize them, integrate, implement, and monitor the results in the new planning.</t>
  </si>
  <si>
    <t>Yes: Evaluate the impact of the messages and take into account the recommendations in the new planning.
Partial: Evaluate the process and the impact of the messages, rethink the segmentation of targets to start from the data, and take into account the recommendations in the new planning.
No: Conduct research for a better understanding of key behaviors, priority targets and integrate, implement, and follow the recommendations in the new CIP.</t>
  </si>
  <si>
    <t>Yes: Evaluate the strategies developed for the management of side effects and take into account the conclusions in the new planning.
Partial: Evaluate the process and the strategies developed to better manage the issues related to side effects and take into account the conclusions in the new planning.
No: Do research to better understand the issues related to side effects, develop strategies for their reduction, integrate them, implement them, and monitor the results in the new planning.</t>
  </si>
  <si>
    <t>Yes: Evaluate the process and the strategies developed to further reduce dropouts and take into account the conclusions in the new planning.
Partial: Evaluate the strategies developed to reduce dropouts and take the conclusions into account in the new planning.
No: Do research to better understand dropouts, develop strategies for their reduction, integrate them, implement them, and monitor the results in the new CIP.</t>
  </si>
  <si>
    <t>Yes: Evaluate the process and strengthen the level of gender mainstreaming throughout the new planning process.
Partial: Evaluate and take into account the results of the evaluation in the new planning.
No: Do research on the obstacles linked to gender in FP/RH and take into account the results of the research in the new CIP.</t>
  </si>
  <si>
    <t>Yes: Evaluate the process of setting SBC indicators and then strengthen them by drawing inspiration from the elements put in the bank of social indicators and behavior change for FP/RH and service delivery.
Partial: Evaluate the process of setting SBC indicators and then strengthen them by drawing inspiration from the elements put in the bank of social indicators and behavior change for FP/RH and service delivery.
No: Develop an indicator table based on the elements put in the bank of social indicators and behavior change for FP/RH and service delivery.</t>
  </si>
  <si>
    <t>Do the messages developed specifically take into account the target provider?</t>
  </si>
  <si>
    <t>Does the monitoring and evaluation plan integrate and characterize multimedia productions, including printed ones?</t>
  </si>
  <si>
    <t>Are gender aspects clearly taken into account in the monitoring and evaluation plan?</t>
  </si>
  <si>
    <t>Is the inclusion of targets clearly defined in the monitoring and evaluation plan?</t>
  </si>
  <si>
    <t>Does the monitoring and evaluation plan differentiate the priority targets?</t>
  </si>
  <si>
    <t>Is there a monitoring and evaluation of the quality of the messages/materials?</t>
  </si>
  <si>
    <t>Does the monitoring and evaluation plan include an indicator of the capacity building of stakeholders in the different components of the SBC?</t>
  </si>
  <si>
    <t>Planning</t>
  </si>
  <si>
    <t>M&amp;E/KM</t>
  </si>
  <si>
    <t>M&amp;E/KM = Monitoring and Evaluation/Knowledge Management</t>
  </si>
  <si>
    <t xml:space="preserve">CIP DEVELOPMENT                        </t>
  </si>
  <si>
    <t>SUMMARY CIP DEVELOPMENT</t>
  </si>
  <si>
    <t>The SBC Checklist to Develop and Assess Costed Implementation Plans (CIPs) for Demand Creation (DC) interventions is intended to help governments, donors, and planning, and implementation teams. The objective is to ensure that the best practices in terms of social and behavior change (SBC) are strategically integrated with the consideration of singular axes such as gender and young people. It describes the key elements including consideration during evaluation, development, implementation, and monitoring, which is a major factor in the success of SBC interventions in a CIP. This checklist informs users via a series of questions focused on best practices and High Impact Practices (HIP) during the planning, design, implementation, and monitoring and evaluation (M&amp;E) of SBC activities for family planning and reproductive health (FP/RH). Taking the questions into account makes it possible to have a CIP document technically in phase with these best practices in SBC, which increases the chances of achieving the desired results in creating demand. 
The SBC checklist can be used by work teams throughout the process of developing and launching a new CIP or assessing an already existing CIP.</t>
  </si>
  <si>
    <t>Are DC activities the result of a global strategy/SBC plan/communication?</t>
  </si>
  <si>
    <t>Have DC activities benefited from a monitoring plan?</t>
  </si>
  <si>
    <t>Have DC activities benefited from an evaluation plan?</t>
  </si>
  <si>
    <t>Has there been any formative research for the implementation of a CIP DC activities?</t>
  </si>
  <si>
    <t>Have all DC activities taking place in the country been aligned with the CIP?</t>
  </si>
  <si>
    <t>Have DC activities benefited from a knowledge management plan?</t>
  </si>
  <si>
    <t>Have all DC activities carried out in the country been aligned with priority behaviors?</t>
  </si>
  <si>
    <t>Did DC activities specifically concern the young target?</t>
  </si>
  <si>
    <t>During the implementation of DC activities, was there a follow up or meetings around the post-service period in terms of the monitoring of discontinuation using methods?</t>
  </si>
  <si>
    <t>During the implementation of DC activities, was there a follow-up or meeting around the post-service period in terms of monitoring side effects?</t>
  </si>
  <si>
    <t>During the implementation of the DC activities, did any knowledge management activities take place?</t>
  </si>
  <si>
    <t>3. MONITORING AND EVALUATION/KNOWLEDCE MANAGEMENT</t>
  </si>
  <si>
    <t>Have the performance indicators in a CIP dashboard been monitored for updating DC activities?</t>
  </si>
  <si>
    <t>Were there follow-up meetings around CIP DC activities during implementation?</t>
  </si>
  <si>
    <t>Has the coordination of DC activities been assessed?</t>
  </si>
  <si>
    <t>Overall, has the implementation of DC activities been specifically assessed, particularly in the social and behavioral dimensions?</t>
  </si>
  <si>
    <t>TOTAL MONITORING AND EVALUATION/KNOWLEDCE MANAGEMENT</t>
  </si>
  <si>
    <t>Has there been any formative research for the implementation of DC activities within the CIP?</t>
  </si>
  <si>
    <t>During the implementation of DC activities, were there follow-up meetings around the post-service period in terms of monitoring dropouts?</t>
  </si>
  <si>
    <t>MONITORING AND EVALUATION/KNOWLEDCE MANAGEMENT</t>
  </si>
  <si>
    <t>Yes: Evaluate the process during a meeting and take into account the conclusions of this evaluation in the new planning.
Partial: Evaluate the process during a meeting and take into account the conclusions of this evaluation in the new planning.
No: Systematically plan, implement and document the follow-up meetings of DC activities.</t>
  </si>
  <si>
    <t>Yes: Take into account the recommendations of the evaluation for further coordination of DC activities.
Partial: Evaluate the process of coordination between stakeholders, take into account the recommendations of the evaluation for further coordination of DC activities.
No: Evaluate the process of coordination between stakeholders take into account the recommendations of the evaluation for further coordination of DC activities.</t>
  </si>
  <si>
    <t>Yes: Take into account the conclusions of this evaluation to involve and target more young people in the process and interventions of DC in the new CIP.
Partial: Evaluate the process and interventions targeting young people, take into account the conclusions of this evaluation to involve and target more young people in the process and interventions of the new CIP.
No: Evaluate the process of involvement and impact of DC interventions among young people to take into account the recommendations of this evaluation in the prioritization of targets, the involvement of young people in the development, implementation, and monitoring of activities in the new CIP.</t>
  </si>
  <si>
    <t>Yes: Make the overall conclusions of the various annual evaluations on DC activities to better build the lines of intervention of the new CIP.
Partial: Make a collective review of the different plans if an overall assessment of a CIP has not been made, take into account the conclusions of this review in the preparation of the new CIP while systematically integrating periodically the review/evaluation of DC activities.
No: Make a collective review of the different plans if an overall assessment of a CIP has not been carried out, take into account the conclusions of this review in the preparation of the new CIP while systematically integrating periodically review/evaluation of DC activities.</t>
  </si>
  <si>
    <t>Yes: Strengthen the documentation process to have the best possible financial projections for the new CIP.
Partial: Make a collective review of the different plans if an overall assessment of a CIP has not been carried out, take into account the conclusions of this review in the preparation of the new CIP while systematically integrating periodically the review/evaluation of DC activities.
No: Make a collective review of the different plans if an overall assessment of a CIP has not been carried out, take into account the conclusions of this review in the development of the new CIP.</t>
  </si>
  <si>
    <t>Yes: Strengthen the process of documentation of messages/materials developed for better coordination in the new CIP.
Partial: Evaluate the process of documentation and production of messages/materials for DC activities, take into account the recommendations for the development of the new CIP.
No: Evaluate the process of documentation and production of messages/materials for DC activities, take into account recommendations for the development of the new CIP.</t>
  </si>
  <si>
    <t>Yes: Strengthen the process of documenting messages/materials disseminated/disseminated for better coordination in the new CIP.
Partial: Evaluate the documentation process for dissemination/dissemination of messages/materials of DC activities, take into account the recommendations for the elaboration of the new CIP.
No: Evaluate the process of documentation dissemination/dissemination of messages/materials of DC activities, take into account the recommendations for the development of the new CIP.</t>
  </si>
  <si>
    <t>Yes: Evaluate the process and strengthen the level of consideration of the knowledge management activities of DC activities in the whole process of the new planning.
Partial: Evaluate and take into account the results of the evaluation of knowledge management aspects of DC activities in the new planning.
No: Develop a clear plan for knowledge management of DC activities, it must be part of the new plan.</t>
  </si>
  <si>
    <t>Does the situation analysis plan to examine (national, regional, and local level) the coordination of DC activities?</t>
  </si>
  <si>
    <t>Does the situational analysis anticipate to examine (national, regional, and local level) technical and operational capacities in DC?</t>
  </si>
  <si>
    <t>Is the DC strategy based on revising a strategy based on a systematic SBC process to guide the design, implementation, and monitoring and evaluation of interventions?</t>
  </si>
  <si>
    <t>Are the development of CIP's DC activities based on a theory of change?</t>
  </si>
  <si>
    <t>Is the strategy developed for DC activities much more focused on attitudes and behaviors than on knowledge?</t>
  </si>
  <si>
    <t>Are past DC experiences used for the definition of DC activities sufficiently documented (strategy, implementation plan, monitoring, and evaluation plan, final evaluation results)</t>
  </si>
  <si>
    <t>Are the planned DC activities reaching vulnerable, marginalized, and hard-to-reach populations to reduce the economic, social, cultural, and geographic barriers that hinder their access to FP?</t>
  </si>
  <si>
    <t>Do the planned DC activities take into account technological innovations adapted to priority targets?</t>
  </si>
  <si>
    <t>CIP ELABORATION CHECKLIST: MONITORING &amp; EVALUATION/KNOWLEDCE MANAGEMENT</t>
  </si>
  <si>
    <t>Is a DC activity monitoring plan developed (quarterly/annually)?</t>
  </si>
  <si>
    <t>Is a DC activity evaluation plan developed?</t>
  </si>
  <si>
    <t>Is a clear mechanism for updating DC activities (quarterly and annually) described?</t>
  </si>
  <si>
    <t>Are follow-up meetings around CIP DC activities planned?</t>
  </si>
  <si>
    <t xml:space="preserve">TOTAL MONITORING, EVALUATION AND KNOWLEDCE MANAGEMENT </t>
  </si>
  <si>
    <t>Yes: Take into account the recommendations of the evaluation for further coordination of DC activities.
Partial: Evaluate the impact of demand creation activities on the behavior of the targets, on social standards to ensure that those have effectively given the expected results, take into account the recommendations of the evaluation in the new CIP.
No: Evaluate the impact demand creation activities on the behavior of targets, on social standards to ensure that those have effectively given the expected results, take into account the recommendations of the evaluation in the new CIP.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</si>
</sst>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5" x14ac:knownFonts="1">
    <font>
      <sz val="12"/>
      <color theme="1"/>
      <name val="Calibri"/>
      <scheme val="minor"/>
    </font>
    <font>
      <sz val="12"/>
      <color theme="1"/>
      <name val="Calibri"/>
      <family val="2"/>
      <scheme val="minor"/>
    </font>
    <font>
      <b/>
      <sz val="16"/>
      <color rgb="FFFFFFFF"/>
      <name val="Calibri"/>
      <family val="2"/>
    </font>
    <font>
      <sz val="12"/>
      <name val="Calibri"/>
      <family val="2"/>
    </font>
    <font>
      <sz val="12"/>
      <color theme="1"/>
      <name val="Arial"/>
      <family val="2"/>
    </font>
    <font>
      <b/>
      <sz val="14"/>
      <color theme="1"/>
      <name val="Calibri"/>
      <family val="2"/>
    </font>
    <font>
      <sz val="12"/>
      <color theme="1"/>
      <name val="Calibri"/>
      <family val="2"/>
    </font>
    <font>
      <b/>
      <sz val="12"/>
      <color theme="1"/>
      <name val="Calibri"/>
      <family val="2"/>
    </font>
    <font>
      <u/>
      <sz val="12"/>
      <color rgb="FF1155CC"/>
      <name val="Arial"/>
      <family val="2"/>
    </font>
    <font>
      <b/>
      <sz val="14"/>
      <color theme="1"/>
      <name val="Calibri"/>
      <family val="2"/>
      <scheme val="minor"/>
    </font>
    <font>
      <sz val="12"/>
      <color rgb="FFFFFFFF"/>
      <name val="Calibri"/>
      <family val="2"/>
      <scheme val="minor"/>
    </font>
    <font>
      <sz val="12"/>
      <color rgb="FF002060"/>
      <name val="Calibri"/>
      <family val="2"/>
      <scheme val="minor"/>
    </font>
    <font>
      <b/>
      <sz val="12"/>
      <color rgb="FFFFFFFF"/>
      <name val="Calibri"/>
      <family val="2"/>
      <scheme val="minor"/>
    </font>
    <font>
      <sz val="12"/>
      <color rgb="FF002060"/>
      <name val="Arial"/>
      <family val="2"/>
    </font>
    <font>
      <sz val="12"/>
      <color rgb="FFFFFFFF"/>
      <name val="Calibri"/>
      <family val="2"/>
    </font>
    <font>
      <b/>
      <sz val="12"/>
      <color rgb="FFFFFFFF"/>
      <name val="Calibri"/>
      <family val="2"/>
    </font>
    <font>
      <u/>
      <sz val="12"/>
      <color rgb="FF1155CC"/>
      <name val="Calibri"/>
      <family val="2"/>
      <scheme val="minor"/>
    </font>
    <font>
      <u/>
      <sz val="12"/>
      <color rgb="FF1155CC"/>
      <name val="Calibri"/>
      <family val="2"/>
    </font>
    <font>
      <b/>
      <sz val="12"/>
      <color theme="1"/>
      <name val="Calibri"/>
      <family val="2"/>
      <scheme val="minor"/>
    </font>
    <font>
      <b/>
      <u/>
      <sz val="14"/>
      <color rgb="FF1155CC"/>
      <name val="Calibri"/>
      <family val="2"/>
    </font>
    <font>
      <sz val="12"/>
      <color rgb="FF000000"/>
      <name val="Calibri"/>
      <family val="2"/>
    </font>
    <font>
      <u/>
      <sz val="12"/>
      <color rgb="FF0563C1"/>
      <name val="Arial"/>
      <family val="2"/>
    </font>
    <font>
      <b/>
      <i/>
      <sz val="16"/>
      <color theme="1"/>
      <name val="Calibri"/>
      <family val="2"/>
      <scheme val="minor"/>
    </font>
    <font>
      <u/>
      <sz val="12"/>
      <color theme="10"/>
      <name val="Calibri"/>
      <family val="2"/>
    </font>
    <font>
      <b/>
      <sz val="16"/>
      <color theme="1"/>
      <name val="Calibri"/>
      <family val="2"/>
      <scheme val="minor"/>
    </font>
    <font>
      <u/>
      <sz val="12"/>
      <color theme="10"/>
      <name val="Arial"/>
      <family val="2"/>
    </font>
    <font>
      <b/>
      <sz val="16"/>
      <color theme="0"/>
      <name val="Calibri"/>
      <family val="2"/>
    </font>
    <font>
      <sz val="14"/>
      <color theme="1"/>
      <name val="Arial"/>
      <family val="2"/>
    </font>
    <font>
      <i/>
      <sz val="12"/>
      <color theme="0" tint="-0.499984740745262"/>
      <name val="Calibri (Body)"/>
    </font>
    <font>
      <sz val="12"/>
      <color rgb="FF2A2A2A"/>
      <name val="Calibri"/>
      <family val="2"/>
    </font>
    <font>
      <b/>
      <sz val="12"/>
      <color theme="0"/>
      <name val="Arial"/>
      <family val="2"/>
    </font>
    <font>
      <b/>
      <sz val="12"/>
      <color theme="0"/>
      <name val="Calibri"/>
      <family val="2"/>
    </font>
    <font>
      <sz val="12"/>
      <color theme="1"/>
      <name val="Calibri"/>
      <family val="2"/>
      <scheme val="minor"/>
    </font>
    <font>
      <b/>
      <sz val="20"/>
      <color theme="1"/>
      <name val="Calibri"/>
      <family val="2"/>
      <scheme val="minor"/>
    </font>
    <font>
      <sz val="20"/>
      <color theme="1"/>
      <name val="Calibri"/>
      <family val="2"/>
      <scheme val="minor"/>
    </font>
    <font>
      <b/>
      <sz val="26"/>
      <color theme="1"/>
      <name val="Calibri"/>
      <family val="2"/>
      <scheme val="minor"/>
    </font>
    <font>
      <sz val="26"/>
      <color theme="1"/>
      <name val="Calibri"/>
      <family val="2"/>
      <scheme val="minor"/>
    </font>
    <font>
      <b/>
      <sz val="12"/>
      <color theme="0"/>
      <name val="Calibri"/>
      <family val="2"/>
      <scheme val="minor"/>
    </font>
    <font>
      <sz val="12"/>
      <color theme="1"/>
      <name val="Calibri"/>
      <family val="2"/>
    </font>
    <font>
      <sz val="12"/>
      <color rgb="FFFFFFFF"/>
      <name val="Arial"/>
      <family val="2"/>
    </font>
    <font>
      <b/>
      <sz val="16"/>
      <color rgb="FFFFFFFF"/>
      <name val="Calibri"/>
      <family val="2"/>
    </font>
    <font>
      <u/>
      <sz val="12"/>
      <color theme="10"/>
      <name val="Calibri"/>
      <family val="2"/>
      <scheme val="minor"/>
    </font>
    <font>
      <b/>
      <sz val="12"/>
      <color rgb="FFFFFFFF"/>
      <name val="Wingdings"/>
      <charset val="2"/>
    </font>
    <font>
      <b/>
      <sz val="16"/>
      <color rgb="FFFFFFFF"/>
      <name val="Calibri"/>
      <family val="2"/>
      <scheme val="minor"/>
    </font>
    <font>
      <b/>
      <sz val="18"/>
      <color rgb="FFFFFFFF"/>
      <name val="Wingdings"/>
      <charset val="2"/>
    </font>
  </fonts>
  <fills count="23">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EEAF6"/>
        <bgColor rgb="FFDEEAF6"/>
      </patternFill>
    </fill>
    <fill>
      <patternFill patternType="solid">
        <fgColor rgb="FF4472C4"/>
        <bgColor rgb="FF4472C4"/>
      </patternFill>
    </fill>
    <fill>
      <patternFill patternType="solid">
        <fgColor rgb="FFFFFFFF"/>
        <bgColor rgb="FFFFFFFF"/>
      </patternFill>
    </fill>
    <fill>
      <patternFill patternType="solid">
        <fgColor rgb="FF38761D"/>
        <bgColor rgb="FF38761D"/>
      </patternFill>
    </fill>
    <fill>
      <patternFill patternType="solid">
        <fgColor rgb="FFFF9900"/>
        <bgColor rgb="FFFF9900"/>
      </patternFill>
    </fill>
    <fill>
      <patternFill patternType="solid">
        <fgColor rgb="FFFF0000"/>
        <bgColor rgb="FFFF0000"/>
      </patternFill>
    </fill>
    <fill>
      <patternFill patternType="solid">
        <fgColor rgb="FFF0E7E5"/>
        <bgColor rgb="FFF0E7E5"/>
      </patternFill>
    </fill>
    <fill>
      <patternFill patternType="solid">
        <fgColor theme="4"/>
        <bgColor rgb="FFD0E0E3"/>
      </patternFill>
    </fill>
    <fill>
      <patternFill patternType="solid">
        <fgColor theme="0" tint="-0.14999847407452621"/>
        <bgColor indexed="64"/>
      </patternFill>
    </fill>
    <fill>
      <patternFill patternType="solid">
        <fgColor theme="8" tint="0.79998168889431442"/>
        <bgColor rgb="FFCFE2F3"/>
      </patternFill>
    </fill>
    <fill>
      <patternFill patternType="solid">
        <fgColor theme="8" tint="0.79998168889431442"/>
        <bgColor indexed="64"/>
      </patternFill>
    </fill>
    <fill>
      <patternFill patternType="solid">
        <fgColor theme="0" tint="-0.14999847407452621"/>
        <bgColor rgb="FFCFE2F3"/>
      </patternFill>
    </fill>
    <fill>
      <patternFill patternType="solid">
        <fgColor theme="0" tint="-0.14999847407452621"/>
        <bgColor rgb="FFEFEFEF"/>
      </patternFill>
    </fill>
    <fill>
      <patternFill patternType="solid">
        <fgColor theme="9" tint="0.79998168889431442"/>
        <bgColor rgb="FFD9EAD3"/>
      </patternFill>
    </fill>
    <fill>
      <patternFill patternType="solid">
        <fgColor theme="9" tint="0.79998168889431442"/>
        <bgColor indexed="64"/>
      </patternFill>
    </fill>
    <fill>
      <patternFill patternType="solid">
        <fgColor theme="9" tint="0.79998168889431442"/>
        <bgColor rgb="FFDEEAF6"/>
      </patternFill>
    </fill>
    <fill>
      <patternFill patternType="solid">
        <fgColor theme="8" tint="0.59999389629810485"/>
        <bgColor rgb="FFD9EAD3"/>
      </patternFill>
    </fill>
    <fill>
      <patternFill patternType="solid">
        <fgColor theme="8" tint="0.59999389629810485"/>
        <bgColor indexed="64"/>
      </patternFill>
    </fill>
    <fill>
      <patternFill patternType="solid">
        <fgColor theme="0"/>
        <bgColor indexed="64"/>
      </patternFill>
    </fill>
  </fills>
  <borders count="20">
    <border>
      <left/>
      <right/>
      <top/>
      <bottom/>
      <diagonal/>
    </border>
    <border>
      <left style="thin">
        <color theme="1"/>
      </left>
      <right/>
      <top style="thin">
        <color theme="1"/>
      </top>
      <bottom/>
      <diagonal/>
    </border>
    <border>
      <left/>
      <right/>
      <top style="thin">
        <color theme="1"/>
      </top>
      <bottom/>
      <diagonal/>
    </border>
    <border>
      <left/>
      <right style="thin">
        <color theme="1"/>
      </right>
      <top style="thin">
        <color theme="1"/>
      </top>
      <bottom/>
      <diagonal/>
    </border>
    <border>
      <left style="thin">
        <color theme="1"/>
      </left>
      <right/>
      <top/>
      <bottom/>
      <diagonal/>
    </border>
    <border>
      <left/>
      <right style="thin">
        <color theme="1"/>
      </right>
      <top/>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s>
  <cellStyleXfs count="3">
    <xf numFmtId="0" fontId="0" fillId="0" borderId="0"/>
    <xf numFmtId="9" fontId="32" fillId="0" borderId="0" applyFont="0" applyFill="0" applyBorder="0" applyAlignment="0" applyProtection="0"/>
    <xf numFmtId="0" fontId="41" fillId="0" borderId="0" applyNumberFormat="0" applyFill="0" applyBorder="0" applyAlignment="0" applyProtection="0"/>
  </cellStyleXfs>
  <cellXfs count="161">
    <xf numFmtId="0" fontId="0" fillId="0" borderId="0" xfId="0"/>
    <xf numFmtId="0" fontId="4" fillId="0" borderId="0" xfId="0" applyFont="1" applyAlignment="1">
      <alignment vertical="center"/>
    </xf>
    <xf numFmtId="0" fontId="8" fillId="0" borderId="0" xfId="0" applyFont="1"/>
    <xf numFmtId="0" fontId="4" fillId="0" borderId="0" xfId="0" applyFont="1"/>
    <xf numFmtId="0" fontId="11" fillId="0" borderId="0" xfId="0" applyFont="1"/>
    <xf numFmtId="0" fontId="13" fillId="0" borderId="0" xfId="0" applyFont="1"/>
    <xf numFmtId="0" fontId="4" fillId="6" borderId="12" xfId="0" applyFont="1" applyFill="1" applyBorder="1"/>
    <xf numFmtId="0" fontId="5" fillId="3" borderId="12" xfId="0" applyFont="1" applyFill="1" applyBorder="1" applyAlignment="1">
      <alignment horizontal="center"/>
    </xf>
    <xf numFmtId="0" fontId="5" fillId="3" borderId="12" xfId="0" applyFont="1" applyFill="1" applyBorder="1" applyAlignment="1">
      <alignment horizontal="center" wrapText="1"/>
    </xf>
    <xf numFmtId="0" fontId="6" fillId="0" borderId="12" xfId="0" applyFont="1" applyBorder="1" applyAlignment="1">
      <alignment wrapText="1"/>
    </xf>
    <xf numFmtId="0" fontId="14" fillId="7" borderId="12" xfId="0" applyFont="1" applyFill="1" applyBorder="1" applyAlignment="1">
      <alignment horizontal="center"/>
    </xf>
    <xf numFmtId="0" fontId="4" fillId="0" borderId="12" xfId="0" applyFont="1" applyBorder="1"/>
    <xf numFmtId="0" fontId="15" fillId="7" borderId="12" xfId="0" applyFont="1" applyFill="1" applyBorder="1" applyAlignment="1">
      <alignment horizontal="center" wrapText="1"/>
    </xf>
    <xf numFmtId="0" fontId="15" fillId="8" borderId="12" xfId="0" applyFont="1" applyFill="1" applyBorder="1" applyAlignment="1">
      <alignment horizontal="center" wrapText="1"/>
    </xf>
    <xf numFmtId="0" fontId="15" fillId="9" borderId="12" xfId="0" applyFont="1" applyFill="1" applyBorder="1" applyAlignment="1">
      <alignment horizontal="center" wrapText="1"/>
    </xf>
    <xf numFmtId="0" fontId="7" fillId="4" borderId="12" xfId="0" applyFont="1" applyFill="1" applyBorder="1" applyAlignment="1">
      <alignment horizontal="center" wrapText="1"/>
    </xf>
    <xf numFmtId="0" fontId="5" fillId="10" borderId="12" xfId="0" applyFont="1" applyFill="1" applyBorder="1" applyAlignment="1">
      <alignment horizontal="center"/>
    </xf>
    <xf numFmtId="0" fontId="6" fillId="0" borderId="0" xfId="0" applyFont="1" applyAlignment="1">
      <alignment wrapText="1"/>
    </xf>
    <xf numFmtId="0" fontId="14" fillId="8" borderId="12" xfId="0" applyFont="1" applyFill="1" applyBorder="1" applyAlignment="1">
      <alignment horizontal="center"/>
    </xf>
    <xf numFmtId="0" fontId="14" fillId="9" borderId="12" xfId="0" applyFont="1" applyFill="1" applyBorder="1" applyAlignment="1">
      <alignment horizontal="center"/>
    </xf>
    <xf numFmtId="0" fontId="16" fillId="0" borderId="12" xfId="0" applyFont="1" applyBorder="1" applyAlignment="1">
      <alignment horizontal="center"/>
    </xf>
    <xf numFmtId="0" fontId="17" fillId="0" borderId="12" xfId="0" applyFont="1" applyBorder="1" applyAlignment="1">
      <alignment horizontal="center"/>
    </xf>
    <xf numFmtId="0" fontId="6" fillId="0" borderId="12" xfId="0" applyFont="1" applyBorder="1" applyAlignment="1">
      <alignment vertical="top" wrapText="1"/>
    </xf>
    <xf numFmtId="0" fontId="6" fillId="0" borderId="12" xfId="0" applyFont="1" applyBorder="1"/>
    <xf numFmtId="0" fontId="15" fillId="7" borderId="12" xfId="0" applyFont="1" applyFill="1" applyBorder="1" applyAlignment="1">
      <alignment horizontal="center"/>
    </xf>
    <xf numFmtId="0" fontId="15" fillId="8" borderId="12" xfId="0" applyFont="1" applyFill="1" applyBorder="1" applyAlignment="1">
      <alignment horizontal="center"/>
    </xf>
    <xf numFmtId="0" fontId="15" fillId="9" borderId="9" xfId="0" applyFont="1" applyFill="1" applyBorder="1" applyAlignment="1">
      <alignment horizontal="center"/>
    </xf>
    <xf numFmtId="0" fontId="7" fillId="4" borderId="12" xfId="0" applyFont="1" applyFill="1" applyBorder="1" applyAlignment="1">
      <alignment horizontal="center"/>
    </xf>
    <xf numFmtId="0" fontId="5" fillId="10" borderId="9" xfId="0" applyFont="1" applyFill="1" applyBorder="1" applyAlignment="1">
      <alignment horizontal="center"/>
    </xf>
    <xf numFmtId="0" fontId="12" fillId="7" borderId="12" xfId="0" applyFont="1" applyFill="1" applyBorder="1" applyAlignment="1">
      <alignment horizontal="center"/>
    </xf>
    <xf numFmtId="0" fontId="12" fillId="8" borderId="12" xfId="0" applyFont="1" applyFill="1" applyBorder="1" applyAlignment="1">
      <alignment horizontal="center"/>
    </xf>
    <xf numFmtId="0" fontId="12" fillId="9" borderId="12" xfId="0" applyFont="1" applyFill="1" applyBorder="1" applyAlignment="1">
      <alignment horizontal="center"/>
    </xf>
    <xf numFmtId="0" fontId="20" fillId="0" borderId="12" xfId="0" applyFont="1" applyBorder="1" applyAlignment="1">
      <alignment wrapText="1"/>
    </xf>
    <xf numFmtId="0" fontId="0" fillId="0" borderId="0" xfId="0" applyAlignment="1">
      <alignment vertical="center" wrapText="1"/>
    </xf>
    <xf numFmtId="0" fontId="10" fillId="7" borderId="12" xfId="0" applyFont="1" applyFill="1" applyBorder="1" applyAlignment="1">
      <alignment horizontal="center"/>
    </xf>
    <xf numFmtId="0" fontId="10" fillId="8" borderId="12" xfId="0" applyFont="1" applyFill="1" applyBorder="1" applyAlignment="1">
      <alignment horizontal="center"/>
    </xf>
    <xf numFmtId="0" fontId="10" fillId="9" borderId="12" xfId="0" applyFont="1" applyFill="1" applyBorder="1" applyAlignment="1">
      <alignment horizontal="center"/>
    </xf>
    <xf numFmtId="0" fontId="0" fillId="0" borderId="0" xfId="0" applyAlignment="1">
      <alignment wrapText="1"/>
    </xf>
    <xf numFmtId="0" fontId="6" fillId="0" borderId="0" xfId="0" applyFont="1" applyAlignment="1">
      <alignment vertical="top" wrapText="1"/>
    </xf>
    <xf numFmtId="0" fontId="22" fillId="0" borderId="17" xfId="0" applyFont="1" applyBorder="1" applyAlignment="1">
      <alignment horizontal="center"/>
    </xf>
    <xf numFmtId="0" fontId="24" fillId="0" borderId="12" xfId="0" applyFont="1" applyBorder="1" applyAlignment="1">
      <alignment horizontal="center"/>
    </xf>
    <xf numFmtId="0" fontId="29" fillId="0" borderId="12" xfId="0" applyFont="1" applyBorder="1" applyAlignment="1">
      <alignment wrapText="1"/>
    </xf>
    <xf numFmtId="0" fontId="23" fillId="0" borderId="12" xfId="0" applyFont="1" applyBorder="1" applyAlignment="1">
      <alignment horizontal="left" vertical="center"/>
    </xf>
    <xf numFmtId="0" fontId="0" fillId="0" borderId="0" xfId="0" applyAlignment="1">
      <alignment horizontal="left"/>
    </xf>
    <xf numFmtId="0" fontId="18" fillId="0" borderId="0" xfId="0" applyFont="1"/>
    <xf numFmtId="0" fontId="30" fillId="9" borderId="12" xfId="0" applyFont="1" applyFill="1" applyBorder="1" applyAlignment="1">
      <alignment horizontal="center"/>
    </xf>
    <xf numFmtId="0" fontId="31" fillId="9" borderId="12" xfId="0" applyFont="1" applyFill="1" applyBorder="1" applyAlignment="1">
      <alignment horizontal="center"/>
    </xf>
    <xf numFmtId="0" fontId="0" fillId="18" borderId="0" xfId="0" applyFill="1"/>
    <xf numFmtId="0" fontId="11" fillId="18" borderId="0" xfId="0" applyFont="1" applyFill="1"/>
    <xf numFmtId="0" fontId="18" fillId="18" borderId="17" xfId="0" applyFont="1" applyFill="1" applyBorder="1" applyAlignment="1">
      <alignment horizontal="center"/>
    </xf>
    <xf numFmtId="0" fontId="1" fillId="0" borderId="0" xfId="0" applyFont="1"/>
    <xf numFmtId="9" fontId="24" fillId="18" borderId="17" xfId="1" applyFont="1" applyFill="1" applyBorder="1" applyAlignment="1">
      <alignment horizontal="center"/>
    </xf>
    <xf numFmtId="0" fontId="37" fillId="22" borderId="0" xfId="0" applyFont="1" applyFill="1"/>
    <xf numFmtId="0" fontId="4" fillId="2" borderId="4" xfId="0" applyFont="1" applyFill="1" applyBorder="1"/>
    <xf numFmtId="0" fontId="4" fillId="2" borderId="17" xfId="0" applyFont="1" applyFill="1" applyBorder="1"/>
    <xf numFmtId="0" fontId="4" fillId="2" borderId="5" xfId="0" applyFont="1" applyFill="1" applyBorder="1"/>
    <xf numFmtId="0" fontId="8" fillId="0" borderId="12" xfId="0" applyFont="1" applyBorder="1" applyAlignment="1">
      <alignment horizontal="center"/>
    </xf>
    <xf numFmtId="0" fontId="16" fillId="0" borderId="0" xfId="0" applyFont="1" applyAlignment="1">
      <alignment horizontal="center" vertical="center"/>
    </xf>
    <xf numFmtId="0" fontId="17" fillId="0" borderId="12" xfId="0" applyFont="1" applyBorder="1" applyAlignment="1">
      <alignment horizontal="center" vertical="center"/>
    </xf>
    <xf numFmtId="0" fontId="1" fillId="0" borderId="12" xfId="0" applyFont="1" applyBorder="1"/>
    <xf numFmtId="0" fontId="5" fillId="15" borderId="18" xfId="0" applyFont="1" applyFill="1" applyBorder="1" applyAlignment="1">
      <alignment horizontal="center" vertical="center"/>
    </xf>
    <xf numFmtId="0" fontId="5" fillId="15" borderId="18" xfId="0" applyFont="1" applyFill="1" applyBorder="1" applyAlignment="1">
      <alignment horizontal="center" vertical="center" wrapText="1"/>
    </xf>
    <xf numFmtId="0" fontId="5" fillId="16" borderId="12" xfId="0" applyFont="1" applyFill="1" applyBorder="1" applyAlignment="1">
      <alignment horizontal="center"/>
    </xf>
    <xf numFmtId="0" fontId="5" fillId="12" borderId="12" xfId="0" applyFont="1" applyFill="1" applyBorder="1" applyAlignment="1">
      <alignment horizontal="center" vertical="top"/>
    </xf>
    <xf numFmtId="0" fontId="5" fillId="12" borderId="12" xfId="0" applyFont="1" applyFill="1" applyBorder="1" applyAlignment="1">
      <alignment horizontal="center"/>
    </xf>
    <xf numFmtId="0" fontId="17" fillId="0" borderId="12" xfId="0" applyFont="1" applyBorder="1" applyAlignment="1">
      <alignment horizontal="left"/>
    </xf>
    <xf numFmtId="0" fontId="1" fillId="0" borderId="12" xfId="0" applyFont="1" applyBorder="1" applyAlignment="1">
      <alignment horizontal="left"/>
    </xf>
    <xf numFmtId="0" fontId="17" fillId="0" borderId="12" xfId="0" applyFont="1" applyBorder="1" applyAlignment="1">
      <alignment horizontal="left" vertical="center"/>
    </xf>
    <xf numFmtId="0" fontId="16" fillId="0" borderId="12" xfId="0" applyFont="1" applyBorder="1"/>
    <xf numFmtId="0" fontId="17" fillId="0" borderId="12" xfId="0" applyFont="1" applyBorder="1"/>
    <xf numFmtId="0" fontId="16" fillId="0" borderId="12" xfId="0" applyFont="1" applyBorder="1" applyAlignment="1">
      <alignment vertical="center"/>
    </xf>
    <xf numFmtId="0" fontId="17" fillId="0" borderId="12" xfId="0" applyFont="1" applyBorder="1" applyAlignment="1">
      <alignment vertical="center"/>
    </xf>
    <xf numFmtId="0" fontId="10" fillId="7" borderId="12" xfId="0" applyFont="1" applyFill="1" applyBorder="1" applyAlignment="1">
      <alignment horizontal="center" vertical="center"/>
    </xf>
    <xf numFmtId="0" fontId="10" fillId="8" borderId="12" xfId="0" applyFont="1" applyFill="1" applyBorder="1" applyAlignment="1">
      <alignment horizontal="center" vertical="center"/>
    </xf>
    <xf numFmtId="0" fontId="10" fillId="9" borderId="12" xfId="0" applyFont="1" applyFill="1" applyBorder="1" applyAlignment="1">
      <alignment horizontal="center" vertical="center"/>
    </xf>
    <xf numFmtId="0" fontId="10" fillId="8" borderId="12" xfId="0" applyFont="1" applyFill="1" applyBorder="1" applyAlignment="1">
      <alignment vertical="center"/>
    </xf>
    <xf numFmtId="0" fontId="12" fillId="7" borderId="12" xfId="0" applyFont="1" applyFill="1" applyBorder="1" applyAlignment="1">
      <alignment horizontal="center" vertical="center"/>
    </xf>
    <xf numFmtId="0" fontId="12" fillId="9" borderId="12" xfId="0" applyFont="1" applyFill="1" applyBorder="1" applyAlignment="1">
      <alignment horizontal="center" vertical="center"/>
    </xf>
    <xf numFmtId="0" fontId="38" fillId="0" borderId="12" xfId="0" applyFont="1" applyBorder="1" applyAlignment="1">
      <alignment wrapText="1"/>
    </xf>
    <xf numFmtId="0" fontId="39" fillId="8" borderId="12" xfId="0" applyFont="1" applyFill="1" applyBorder="1" applyAlignment="1">
      <alignment horizontal="center"/>
    </xf>
    <xf numFmtId="0" fontId="38" fillId="0" borderId="0" xfId="0" applyFont="1" applyAlignment="1">
      <alignment wrapText="1"/>
    </xf>
    <xf numFmtId="0" fontId="38" fillId="0" borderId="12" xfId="0" applyFont="1" applyBorder="1" applyAlignment="1">
      <alignment vertical="top" wrapText="1"/>
    </xf>
    <xf numFmtId="0" fontId="7" fillId="0" borderId="0" xfId="0" applyFont="1"/>
    <xf numFmtId="0" fontId="41" fillId="0" borderId="12" xfId="2" applyBorder="1"/>
    <xf numFmtId="0" fontId="12" fillId="22" borderId="0" xfId="0" applyFont="1" applyFill="1"/>
    <xf numFmtId="0" fontId="42" fillId="22" borderId="0" xfId="0" applyFont="1" applyFill="1"/>
    <xf numFmtId="9" fontId="12" fillId="22" borderId="0" xfId="0" applyNumberFormat="1" applyFont="1" applyFill="1"/>
    <xf numFmtId="0" fontId="43" fillId="22" borderId="0" xfId="0" applyFont="1" applyFill="1"/>
    <xf numFmtId="0" fontId="44" fillId="22" borderId="0" xfId="0" applyFont="1" applyFill="1"/>
    <xf numFmtId="0" fontId="10" fillId="22" borderId="0" xfId="0" applyFont="1" applyFill="1"/>
    <xf numFmtId="0" fontId="12" fillId="22" borderId="17" xfId="0" applyFont="1" applyFill="1" applyBorder="1" applyAlignment="1">
      <alignment horizontal="center"/>
    </xf>
    <xf numFmtId="0" fontId="18" fillId="18" borderId="17" xfId="0" applyFont="1" applyFill="1" applyBorder="1" applyAlignment="1">
      <alignment horizontal="left"/>
    </xf>
    <xf numFmtId="0" fontId="19" fillId="0" borderId="12" xfId="0" applyFont="1" applyBorder="1" applyAlignment="1">
      <alignment horizontal="center" vertical="center"/>
    </xf>
    <xf numFmtId="0" fontId="6" fillId="0" borderId="12" xfId="0" applyFont="1" applyBorder="1" applyAlignment="1">
      <alignment vertical="center" wrapText="1"/>
    </xf>
    <xf numFmtId="0" fontId="21" fillId="0" borderId="12" xfId="0" applyFont="1" applyBorder="1" applyAlignment="1">
      <alignment vertical="center"/>
    </xf>
    <xf numFmtId="0" fontId="38" fillId="0" borderId="12" xfId="0" applyFont="1" applyBorder="1" applyAlignment="1">
      <alignment vertical="center" wrapText="1"/>
    </xf>
    <xf numFmtId="0" fontId="4" fillId="0" borderId="12" xfId="0" applyFont="1" applyBorder="1" applyAlignment="1">
      <alignment vertical="center"/>
    </xf>
    <xf numFmtId="0" fontId="21" fillId="0" borderId="12" xfId="0" applyFont="1" applyBorder="1" applyAlignment="1">
      <alignment vertical="center" wrapText="1"/>
    </xf>
    <xf numFmtId="0" fontId="8" fillId="0" borderId="12" xfId="0" applyFont="1" applyBorder="1" applyAlignment="1">
      <alignment vertical="center"/>
    </xf>
    <xf numFmtId="0" fontId="8" fillId="0" borderId="12" xfId="0" applyFont="1" applyBorder="1" applyAlignment="1">
      <alignment vertical="center" wrapText="1"/>
    </xf>
    <xf numFmtId="0" fontId="20" fillId="0" borderId="12" xfId="0" applyFont="1" applyBorder="1" applyAlignment="1">
      <alignment vertical="center" wrapText="1"/>
    </xf>
    <xf numFmtId="0" fontId="5" fillId="16" borderId="19" xfId="0" applyFont="1" applyFill="1" applyBorder="1" applyAlignment="1">
      <alignment horizontal="center"/>
    </xf>
    <xf numFmtId="0" fontId="29" fillId="0" borderId="19" xfId="0" applyFont="1" applyBorder="1" applyAlignment="1">
      <alignment wrapText="1"/>
    </xf>
    <xf numFmtId="0" fontId="10" fillId="7" borderId="19" xfId="0" applyFont="1" applyFill="1" applyBorder="1" applyAlignment="1">
      <alignment horizontal="center"/>
    </xf>
    <xf numFmtId="0" fontId="10" fillId="8" borderId="19" xfId="0" applyFont="1" applyFill="1" applyBorder="1" applyAlignment="1">
      <alignment horizontal="center"/>
    </xf>
    <xf numFmtId="0" fontId="10" fillId="9" borderId="19" xfId="0" applyFont="1" applyFill="1" applyBorder="1" applyAlignment="1">
      <alignment horizontal="center"/>
    </xf>
    <xf numFmtId="0" fontId="1" fillId="0" borderId="19" xfId="0" applyFont="1" applyBorder="1"/>
    <xf numFmtId="0" fontId="12" fillId="7" borderId="18" xfId="0" applyFont="1" applyFill="1" applyBorder="1" applyAlignment="1">
      <alignment horizontal="center"/>
    </xf>
    <xf numFmtId="0" fontId="12" fillId="8" borderId="18" xfId="0" applyFont="1" applyFill="1" applyBorder="1" applyAlignment="1">
      <alignment horizontal="center"/>
    </xf>
    <xf numFmtId="0" fontId="12" fillId="9" borderId="18" xfId="0" applyFont="1" applyFill="1" applyBorder="1" applyAlignment="1">
      <alignment horizontal="center"/>
    </xf>
    <xf numFmtId="0" fontId="33" fillId="21" borderId="17" xfId="0" applyFont="1" applyFill="1" applyBorder="1" applyAlignment="1">
      <alignment horizontal="center"/>
    </xf>
    <xf numFmtId="0" fontId="18" fillId="18" borderId="17" xfId="0" applyFont="1" applyFill="1" applyBorder="1" applyAlignment="1">
      <alignment horizontal="left"/>
    </xf>
    <xf numFmtId="0" fontId="35" fillId="17" borderId="0" xfId="0" applyFont="1" applyFill="1" applyAlignment="1">
      <alignment horizontal="center"/>
    </xf>
    <xf numFmtId="0" fontId="36" fillId="18" borderId="0" xfId="0" applyFont="1" applyFill="1"/>
    <xf numFmtId="0" fontId="33" fillId="20" borderId="0" xfId="0" applyFont="1" applyFill="1" applyAlignment="1">
      <alignment horizontal="center"/>
    </xf>
    <xf numFmtId="0" fontId="34" fillId="21" borderId="0" xfId="0" applyFont="1" applyFill="1"/>
    <xf numFmtId="0" fontId="9" fillId="19" borderId="0" xfId="0" applyFont="1" applyFill="1" applyAlignment="1">
      <alignment horizontal="center"/>
    </xf>
    <xf numFmtId="0" fontId="26" fillId="11" borderId="1" xfId="0" applyFont="1" applyFill="1" applyBorder="1" applyAlignment="1">
      <alignment horizontal="center" vertical="center"/>
    </xf>
    <xf numFmtId="0" fontId="26" fillId="11" borderId="2" xfId="0" applyFont="1" applyFill="1" applyBorder="1" applyAlignment="1">
      <alignment horizontal="center" vertical="center"/>
    </xf>
    <xf numFmtId="0" fontId="26" fillId="11" borderId="3" xfId="0" applyFont="1" applyFill="1" applyBorder="1" applyAlignment="1">
      <alignment horizontal="center" vertical="center"/>
    </xf>
    <xf numFmtId="0" fontId="5" fillId="12" borderId="4" xfId="0" applyFont="1" applyFill="1" applyBorder="1" applyAlignment="1">
      <alignment horizontal="center" vertical="center"/>
    </xf>
    <xf numFmtId="0" fontId="27" fillId="12" borderId="17" xfId="0" applyFont="1" applyFill="1" applyBorder="1" applyAlignment="1">
      <alignment vertical="center"/>
    </xf>
    <xf numFmtId="0" fontId="27" fillId="12" borderId="5" xfId="0" applyFont="1" applyFill="1" applyBorder="1" applyAlignment="1">
      <alignment vertical="center"/>
    </xf>
    <xf numFmtId="0" fontId="6" fillId="13" borderId="4" xfId="0" applyFont="1" applyFill="1" applyBorder="1" applyAlignment="1">
      <alignment vertical="top" wrapText="1"/>
    </xf>
    <xf numFmtId="0" fontId="0" fillId="14" borderId="17" xfId="0" applyFill="1" applyBorder="1"/>
    <xf numFmtId="0" fontId="0" fillId="14" borderId="5" xfId="0" applyFill="1" applyBorder="1"/>
    <xf numFmtId="0" fontId="0" fillId="14" borderId="4" xfId="0" applyFill="1" applyBorder="1"/>
    <xf numFmtId="0" fontId="28" fillId="0" borderId="6" xfId="0" applyFont="1" applyBorder="1" applyAlignment="1">
      <alignment horizontal="center" vertical="top" wrapText="1"/>
    </xf>
    <xf numFmtId="0" fontId="28" fillId="0" borderId="7" xfId="0" applyFont="1" applyBorder="1" applyAlignment="1">
      <alignment horizontal="center" vertical="top" wrapText="1"/>
    </xf>
    <xf numFmtId="0" fontId="28" fillId="0" borderId="8" xfId="0" applyFont="1" applyBorder="1" applyAlignment="1">
      <alignment horizontal="center" vertical="top" wrapText="1"/>
    </xf>
    <xf numFmtId="0" fontId="8" fillId="0" borderId="0" xfId="0" applyFont="1"/>
    <xf numFmtId="0" fontId="0" fillId="0" borderId="0" xfId="0"/>
    <xf numFmtId="0" fontId="6" fillId="4" borderId="4" xfId="0" applyFont="1" applyFill="1" applyBorder="1" applyAlignment="1">
      <alignment vertical="top" wrapText="1"/>
    </xf>
    <xf numFmtId="0" fontId="6" fillId="4" borderId="17" xfId="0" applyFont="1" applyFill="1" applyBorder="1" applyAlignment="1">
      <alignment vertical="top" wrapText="1"/>
    </xf>
    <xf numFmtId="0" fontId="6" fillId="4" borderId="5" xfId="0" applyFont="1" applyFill="1" applyBorder="1" applyAlignment="1">
      <alignment vertical="top" wrapText="1"/>
    </xf>
    <xf numFmtId="0" fontId="7" fillId="4" borderId="9" xfId="0" applyFont="1" applyFill="1" applyBorder="1" applyAlignment="1">
      <alignment horizontal="left"/>
    </xf>
    <xf numFmtId="0" fontId="3" fillId="0" borderId="11" xfId="0" applyFont="1" applyBorder="1"/>
    <xf numFmtId="0" fontId="7" fillId="4" borderId="9" xfId="0" applyFont="1" applyFill="1" applyBorder="1" applyAlignment="1">
      <alignment horizontal="center" vertical="center"/>
    </xf>
    <xf numFmtId="0" fontId="3" fillId="0" borderId="10" xfId="0" applyFont="1" applyBorder="1"/>
    <xf numFmtId="0" fontId="7" fillId="4" borderId="9" xfId="0" applyFont="1" applyFill="1" applyBorder="1" applyAlignment="1">
      <alignment horizontal="left" wrapText="1"/>
    </xf>
    <xf numFmtId="0" fontId="18" fillId="4" borderId="13" xfId="0" applyFont="1" applyFill="1" applyBorder="1"/>
    <xf numFmtId="0" fontId="3" fillId="0" borderId="14" xfId="0" applyFont="1" applyBorder="1"/>
    <xf numFmtId="0" fontId="3" fillId="0" borderId="15" xfId="0" applyFont="1" applyBorder="1"/>
    <xf numFmtId="0" fontId="3" fillId="0" borderId="16" xfId="0" applyFont="1" applyBorder="1"/>
    <xf numFmtId="0" fontId="7" fillId="4" borderId="9" xfId="0" applyFont="1" applyFill="1" applyBorder="1" applyAlignment="1">
      <alignment horizontal="center" vertical="center" wrapText="1"/>
    </xf>
    <xf numFmtId="0" fontId="2" fillId="5" borderId="9" xfId="0" applyFont="1" applyFill="1" applyBorder="1" applyAlignment="1">
      <alignment horizontal="center" wrapText="1"/>
    </xf>
    <xf numFmtId="0" fontId="6" fillId="6" borderId="9" xfId="0" applyFont="1" applyFill="1" applyBorder="1" applyAlignment="1">
      <alignment wrapText="1"/>
    </xf>
    <xf numFmtId="0" fontId="7" fillId="4" borderId="9" xfId="0" applyFont="1" applyFill="1" applyBorder="1" applyAlignment="1">
      <alignment horizontal="center" wrapText="1"/>
    </xf>
    <xf numFmtId="0" fontId="3" fillId="0" borderId="10" xfId="0" applyFont="1" applyBorder="1" applyAlignment="1">
      <alignment vertical="center"/>
    </xf>
    <xf numFmtId="0" fontId="3" fillId="0" borderId="11" xfId="0" applyFont="1" applyBorder="1" applyAlignment="1">
      <alignment vertical="center"/>
    </xf>
    <xf numFmtId="0" fontId="6" fillId="6" borderId="9" xfId="0" applyFont="1" applyFill="1" applyBorder="1" applyAlignment="1">
      <alignment horizontal="left" wrapText="1"/>
    </xf>
    <xf numFmtId="0" fontId="6" fillId="6" borderId="10" xfId="0" applyFont="1" applyFill="1" applyBorder="1" applyAlignment="1">
      <alignment horizontal="left" wrapText="1"/>
    </xf>
    <xf numFmtId="0" fontId="6" fillId="6" borderId="11" xfId="0" applyFont="1" applyFill="1" applyBorder="1" applyAlignment="1">
      <alignment horizontal="left" wrapText="1"/>
    </xf>
    <xf numFmtId="0" fontId="40" fillId="5" borderId="9" xfId="0" applyFont="1" applyFill="1" applyBorder="1" applyAlignment="1">
      <alignment horizontal="center" wrapText="1"/>
    </xf>
    <xf numFmtId="0" fontId="7" fillId="4" borderId="18" xfId="0" applyFont="1" applyFill="1" applyBorder="1" applyAlignment="1">
      <alignment horizontal="left" wrapText="1"/>
    </xf>
    <xf numFmtId="0" fontId="3" fillId="0" borderId="18" xfId="0" applyFont="1" applyBorder="1"/>
    <xf numFmtId="0" fontId="18" fillId="4" borderId="18" xfId="0" applyFont="1" applyFill="1" applyBorder="1"/>
    <xf numFmtId="0" fontId="0" fillId="0" borderId="18" xfId="0" applyBorder="1"/>
    <xf numFmtId="0" fontId="18" fillId="4" borderId="18" xfId="0" applyFont="1" applyFill="1" applyBorder="1" applyAlignment="1">
      <alignment horizontal="left" wrapText="1"/>
    </xf>
    <xf numFmtId="0" fontId="18" fillId="4" borderId="9" xfId="0" applyFont="1" applyFill="1" applyBorder="1" applyAlignment="1">
      <alignment horizontal="left"/>
    </xf>
    <xf numFmtId="0" fontId="1" fillId="4" borderId="0" xfId="0" applyFont="1" applyFill="1"/>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charts/_rels/chartEx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Ex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Ex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Ex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Ex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chemeClr val="dk1"/>
                </a:solidFill>
                <a:latin typeface="+mn-lt"/>
              </a:defRPr>
            </a:pPr>
            <a:r>
              <a:rPr lang="en-US" b="1">
                <a:solidFill>
                  <a:schemeClr val="dk1"/>
                </a:solidFill>
                <a:latin typeface="+mn-lt"/>
              </a:rPr>
              <a:t>Summary Scoring CIP Assessment</a:t>
            </a:r>
          </a:p>
        </c:rich>
      </c:tx>
      <c:overlay val="0"/>
    </c:title>
    <c:autoTitleDeleted val="0"/>
    <c:view3D>
      <c:rotX val="15"/>
      <c:rotY val="20"/>
      <c:depthPercent val="100"/>
      <c:rAngAx val="1"/>
    </c:view3D>
    <c:floor>
      <c:thickness val="0"/>
    </c:floor>
    <c:sideWall>
      <c:thickness val="0"/>
    </c:sideWall>
    <c:backWall>
      <c:thickness val="0"/>
    </c:backWall>
    <c:plotArea>
      <c:layout/>
      <c:bar3DChart>
        <c:barDir val="col"/>
        <c:grouping val="clustered"/>
        <c:varyColors val="1"/>
        <c:ser>
          <c:idx val="0"/>
          <c:order val="0"/>
          <c:tx>
            <c:v>Yes</c:v>
          </c:tx>
          <c:spPr>
            <a:solidFill>
              <a:srgbClr val="38761D"/>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Dashboard!$M$27</c:f>
              <c:numCache>
                <c:formatCode>General</c:formatCode>
                <c:ptCount val="1"/>
                <c:pt idx="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0-F9E0-5447-96B7-3AFAA841047D}"/>
            </c:ext>
          </c:extLst>
        </c:ser>
        <c:ser>
          <c:idx val="1"/>
          <c:order val="1"/>
          <c:tx>
            <c:v>Partial</c:v>
          </c:tx>
          <c:spPr>
            <a:solidFill>
              <a:srgbClr val="ED7D31"/>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Dashboard!$N$27</c:f>
              <c:numCache>
                <c:formatCode>General</c:formatCode>
                <c:ptCount val="1"/>
                <c:pt idx="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1-F9E0-5447-96B7-3AFAA841047D}"/>
            </c:ext>
          </c:extLst>
        </c:ser>
        <c:ser>
          <c:idx val="2"/>
          <c:order val="2"/>
          <c:tx>
            <c:v>No</c:v>
          </c:tx>
          <c:spPr>
            <a:solidFill>
              <a:srgbClr val="FF0000"/>
            </a:solidFill>
            <a:ln cmpd="sng">
              <a:solidFill>
                <a:srgbClr val="000000"/>
              </a:solidFill>
            </a:ln>
          </c:spPr>
          <c:invertIfNegative val="1"/>
          <c:dLbls>
            <c:spPr>
              <a:noFill/>
              <a:ln>
                <a:noFill/>
              </a:ln>
              <a:effectLst/>
            </c:spPr>
            <c:txPr>
              <a:bodyPr/>
              <a:lstStyle/>
              <a:p>
                <a:pPr lvl="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Dashboard!$O$27</c:f>
              <c:numCache>
                <c:formatCode>General</c:formatCode>
                <c:ptCount val="1"/>
                <c:pt idx="0">
                  <c:v>0</c:v>
                </c:pt>
              </c:numCache>
            </c:numRef>
          </c:val>
          <c:extLst>
            <c:ext xmlns:c14="http://schemas.microsoft.com/office/drawing/2007/8/2/chart" uri="{6F2FDCE9-48DA-4B69-8628-5D25D57E5C99}">
              <c14:invertSolidFillFmt>
                <c14:spPr xmlns:c14="http://schemas.microsoft.com/office/drawing/2007/8/2/chart">
                  <a:solidFill>
                    <a:srgbClr val="FFFFFF"/>
                  </a:solidFill>
                  <a:ln cmpd="sng">
                    <a:solidFill>
                      <a:srgbClr val="000000"/>
                    </a:solidFill>
                  </a:ln>
                </c14:spPr>
              </c14:invertSolidFillFmt>
            </c:ext>
            <c:ext xmlns:c16="http://schemas.microsoft.com/office/drawing/2014/chart" uri="{C3380CC4-5D6E-409C-BE32-E72D297353CC}">
              <c16:uniqueId val="{00000002-F9E0-5447-96B7-3AFAA841047D}"/>
            </c:ext>
          </c:extLst>
        </c:ser>
        <c:dLbls>
          <c:showLegendKey val="0"/>
          <c:showVal val="0"/>
          <c:showCatName val="0"/>
          <c:showSerName val="0"/>
          <c:showPercent val="0"/>
          <c:showBubbleSize val="0"/>
        </c:dLbls>
        <c:gapWidth val="150"/>
        <c:shape val="box"/>
        <c:axId val="309266564"/>
        <c:axId val="951291851"/>
        <c:axId val="0"/>
      </c:bar3DChart>
      <c:catAx>
        <c:axId val="309266564"/>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951291851"/>
        <c:crosses val="autoZero"/>
        <c:auto val="1"/>
        <c:lblAlgn val="ctr"/>
        <c:lblOffset val="100"/>
        <c:noMultiLvlLbl val="1"/>
      </c:catAx>
      <c:valAx>
        <c:axId val="951291851"/>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309266564"/>
        <c:crosses val="autoZero"/>
        <c:crossBetween val="between"/>
      </c:valAx>
    </c:plotArea>
    <c:legend>
      <c:legendPos val="r"/>
      <c:overlay val="0"/>
      <c:txPr>
        <a:bodyPr/>
        <a:lstStyle/>
        <a:p>
          <a:pPr lvl="0">
            <a:defRPr b="0">
              <a:solidFill>
                <a:srgbClr val="1A1A1A"/>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0" i="0" u="none" strike="noStrike" kern="1200" cap="none" spc="0" normalizeH="0" baseline="0">
                <a:solidFill>
                  <a:schemeClr val="tx1"/>
                </a:solidFill>
                <a:latin typeface="+mj-lt"/>
                <a:ea typeface="+mj-ea"/>
                <a:cs typeface="+mj-cs"/>
              </a:defRPr>
            </a:pPr>
            <a:r>
              <a:rPr lang="en-US" b="1">
                <a:solidFill>
                  <a:schemeClr val="tx1"/>
                </a:solidFill>
              </a:rPr>
              <a:t>Analysis Scoring</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v>Yes</c:v>
          </c:tx>
          <c:spPr>
            <a:solidFill>
              <a:schemeClr val="accent6">
                <a:lumMod val="75000"/>
              </a:schemeClr>
            </a:solidFill>
            <a:ln>
              <a:noFill/>
            </a:ln>
            <a:effectLst>
              <a:outerShdw blurRad="50800" dist="38100" dir="8100000" algn="tr" rotWithShape="0">
                <a:prstClr val="black">
                  <a:alpha val="40000"/>
                </a:prstClr>
              </a:outerShdw>
            </a:effectLst>
            <a:scene3d>
              <a:camera prst="orthographicFront"/>
              <a:lightRig rig="threePt" dir="t"/>
            </a:scene3d>
            <a:sp3d>
              <a:bevelT prst="angle"/>
              <a:bevelB prst="angle"/>
            </a:sp3d>
          </c:spPr>
          <c:invertIfNegative val="0"/>
          <c:dLbls>
            <c:dLbl>
              <c:idx val="0"/>
              <c:layout>
                <c:manualLayout>
                  <c:x val="1.3297872340425483E-2"/>
                  <c:y val="0.256637168141592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AED-6147-B07D-8761A541F96C}"/>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Dashboard!$Q$179</c:f>
              <c:numCache>
                <c:formatCode>General</c:formatCode>
                <c:ptCount val="1"/>
                <c:pt idx="0">
                  <c:v>0</c:v>
                </c:pt>
              </c:numCache>
            </c:numRef>
          </c:val>
          <c:shape val="cylinder"/>
          <c:extLst>
            <c:ext xmlns:c16="http://schemas.microsoft.com/office/drawing/2014/chart" uri="{C3380CC4-5D6E-409C-BE32-E72D297353CC}">
              <c16:uniqueId val="{00000000-14B0-214D-A1FD-ECA334D576B1}"/>
            </c:ext>
          </c:extLst>
        </c:ser>
        <c:ser>
          <c:idx val="1"/>
          <c:order val="1"/>
          <c:tx>
            <c:v>Partial</c:v>
          </c:tx>
          <c:spPr>
            <a:solidFill>
              <a:srgbClr val="FFC000"/>
            </a:solidFill>
            <a:ln>
              <a:noFill/>
            </a:ln>
            <a:effectLst/>
            <a:scene3d>
              <a:camera prst="orthographicFront"/>
              <a:lightRig rig="threePt" dir="t"/>
            </a:scene3d>
            <a:sp3d>
              <a:bevelT prst="angle"/>
              <a:bevelB prst="angle"/>
            </a:sp3d>
          </c:spPr>
          <c:invertIfNegative val="1"/>
          <c:dLbls>
            <c:dLbl>
              <c:idx val="0"/>
              <c:layout>
                <c:manualLayout>
                  <c:x val="2.1276595744680851E-2"/>
                  <c:y val="0.2123893805309734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AED-6147-B07D-8761A541F96C}"/>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Dashboard!$R$179</c:f>
              <c:numCache>
                <c:formatCode>General</c:formatCode>
                <c:ptCount val="1"/>
                <c:pt idx="0">
                  <c:v>0</c:v>
                </c:pt>
              </c:numCache>
            </c:numRef>
          </c:val>
          <c:shape val="cylinder"/>
          <c:extLst>
            <c:ext xmlns:c14="http://schemas.microsoft.com/office/drawing/2007/8/2/chart" uri="{6F2FDCE9-48DA-4B69-8628-5D25D57E5C99}">
              <c14:invertSolidFillFmt>
                <c14:spPr xmlns:c14="http://schemas.microsoft.com/office/drawing/2007/8/2/chart">
                  <a:solidFill>
                    <a:srgbClr val="FFFFFF"/>
                  </a:solidFill>
                  <a:ln>
                    <a:noFill/>
                  </a:ln>
                  <a:effectLst/>
                  <a:scene3d>
                    <a:camera prst="orthographicFront"/>
                    <a:lightRig rig="threePt" dir="t"/>
                  </a:scene3d>
                  <a:sp3d>
                    <a:bevelT prst="angle"/>
                    <a:bevelB prst="angle"/>
                  </a:sp3d>
                </c14:spPr>
              </c14:invertSolidFillFmt>
            </c:ext>
            <c:ext xmlns:c16="http://schemas.microsoft.com/office/drawing/2014/chart" uri="{C3380CC4-5D6E-409C-BE32-E72D297353CC}">
              <c16:uniqueId val="{00000001-14B0-214D-A1FD-ECA334D576B1}"/>
            </c:ext>
          </c:extLst>
        </c:ser>
        <c:ser>
          <c:idx val="2"/>
          <c:order val="2"/>
          <c:tx>
            <c:v>No</c:v>
          </c:tx>
          <c:spPr>
            <a:solidFill>
              <a:srgbClr val="C00000"/>
            </a:solidFill>
            <a:ln>
              <a:noFill/>
            </a:ln>
            <a:effectLst/>
            <a:scene3d>
              <a:camera prst="orthographicFront"/>
              <a:lightRig rig="threePt" dir="t"/>
            </a:scene3d>
            <a:sp3d>
              <a:bevelT prst="angle"/>
              <a:bevelB prst="angle"/>
            </a:sp3d>
          </c:spPr>
          <c:invertIfNegative val="0"/>
          <c:dLbls>
            <c:dLbl>
              <c:idx val="0"/>
              <c:layout>
                <c:manualLayout>
                  <c:x val="2.1276595744680851E-2"/>
                  <c:y val="0.1725663716814159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AED-6147-B07D-8761A541F96C}"/>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Dashboard!$S$179</c:f>
              <c:numCache>
                <c:formatCode>General</c:formatCode>
                <c:ptCount val="1"/>
                <c:pt idx="0">
                  <c:v>0</c:v>
                </c:pt>
              </c:numCache>
            </c:numRef>
          </c:val>
          <c:shape val="cylinder"/>
          <c:extLst>
            <c:ext xmlns:c16="http://schemas.microsoft.com/office/drawing/2014/chart" uri="{C3380CC4-5D6E-409C-BE32-E72D297353CC}">
              <c16:uniqueId val="{00000002-14B0-214D-A1FD-ECA334D576B1}"/>
            </c:ext>
          </c:extLst>
        </c:ser>
        <c:dLbls>
          <c:showLegendKey val="0"/>
          <c:showVal val="0"/>
          <c:showCatName val="0"/>
          <c:showSerName val="0"/>
          <c:showPercent val="0"/>
          <c:showBubbleSize val="0"/>
        </c:dLbls>
        <c:gapWidth val="0"/>
        <c:gapDepth val="0"/>
        <c:shape val="box"/>
        <c:axId val="1145215219"/>
        <c:axId val="1537692868"/>
        <c:axId val="0"/>
      </c:bar3DChart>
      <c:catAx>
        <c:axId val="1145215219"/>
        <c:scaling>
          <c:orientation val="minMax"/>
        </c:scaling>
        <c:delete val="1"/>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1537692868"/>
        <c:crosses val="autoZero"/>
        <c:auto val="1"/>
        <c:lblAlgn val="ctr"/>
        <c:lblOffset val="100"/>
        <c:noMultiLvlLbl val="1"/>
      </c:catAx>
      <c:valAx>
        <c:axId val="1537692868"/>
        <c:scaling>
          <c:orientation val="minMax"/>
        </c:scaling>
        <c:delete val="1"/>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11452152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1"/>
  </c:chart>
  <c:spPr>
    <a:noFill/>
    <a:ln w="508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cap="none" spc="0" normalizeH="0" baseline="0">
                <a:solidFill>
                  <a:schemeClr val="tx1"/>
                </a:solidFill>
                <a:latin typeface="+mj-lt"/>
                <a:ea typeface="+mj-ea"/>
                <a:cs typeface="+mj-cs"/>
              </a:defRPr>
            </a:pPr>
            <a:r>
              <a:rPr lang="en-US" b="1">
                <a:solidFill>
                  <a:schemeClr val="tx1"/>
                </a:solidFill>
              </a:rPr>
              <a:t>Strategy Scoring</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v>Yes</c:v>
          </c:tx>
          <c:spPr>
            <a:solidFill>
              <a:schemeClr val="accent6">
                <a:lumMod val="75000"/>
              </a:schemeClr>
            </a:solidFill>
            <a:ln>
              <a:noFill/>
            </a:ln>
            <a:effectLst>
              <a:outerShdw blurRad="50800" dist="38100" dir="8100000" algn="tr" rotWithShape="0">
                <a:prstClr val="black">
                  <a:alpha val="40000"/>
                </a:prstClr>
              </a:outerShdw>
            </a:effectLst>
            <a:scene3d>
              <a:camera prst="orthographicFront"/>
              <a:lightRig rig="threePt" dir="t"/>
            </a:scene3d>
            <a:sp3d prstMaterial="matte">
              <a:bevelT prst="angle"/>
              <a:bevelB prst="angle"/>
            </a:sp3d>
          </c:spPr>
          <c:invertIfNegative val="0"/>
          <c:dLbls>
            <c:dLbl>
              <c:idx val="0"/>
              <c:layout>
                <c:manualLayout>
                  <c:x val="2.7247956403269755E-2"/>
                  <c:y val="0.198918851187452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5B3-5F45-B506-EB60CFB73458}"/>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Dashboard!$Q$181</c:f>
              <c:numCache>
                <c:formatCode>General</c:formatCode>
                <c:ptCount val="1"/>
                <c:pt idx="0">
                  <c:v>0</c:v>
                </c:pt>
              </c:numCache>
            </c:numRef>
          </c:val>
          <c:shape val="cylinder"/>
          <c:extLst>
            <c:ext xmlns:c16="http://schemas.microsoft.com/office/drawing/2014/chart" uri="{C3380CC4-5D6E-409C-BE32-E72D297353CC}">
              <c16:uniqueId val="{00000000-ACAE-9447-98D7-589DA3907B42}"/>
            </c:ext>
          </c:extLst>
        </c:ser>
        <c:ser>
          <c:idx val="1"/>
          <c:order val="1"/>
          <c:tx>
            <c:v>Partial</c:v>
          </c:tx>
          <c:spPr>
            <a:solidFill>
              <a:srgbClr val="ED7D31"/>
            </a:solidFill>
            <a:ln>
              <a:noFill/>
            </a:ln>
            <a:effectLst/>
            <a:scene3d>
              <a:camera prst="orthographicFront"/>
              <a:lightRig rig="threePt" dir="t"/>
            </a:scene3d>
            <a:sp3d>
              <a:bevelT prst="angle"/>
              <a:bevelB prst="angle"/>
            </a:sp3d>
          </c:spPr>
          <c:invertIfNegative val="1"/>
          <c:dPt>
            <c:idx val="0"/>
            <c:invertIfNegative val="0"/>
            <c:bubble3D val="0"/>
            <c:spPr>
              <a:solidFill>
                <a:srgbClr val="FFC000"/>
              </a:solidFill>
              <a:ln>
                <a:noFill/>
              </a:ln>
              <a:effectLst>
                <a:outerShdw blurRad="50800" dist="38100" dir="8100000" algn="tr" rotWithShape="0">
                  <a:prstClr val="black">
                    <a:alpha val="40000"/>
                  </a:prstClr>
                </a:outerShdw>
              </a:effectLst>
              <a:scene3d>
                <a:camera prst="orthographicFront"/>
                <a:lightRig rig="threePt" dir="t"/>
              </a:scene3d>
              <a:sp3d>
                <a:bevelT prst="angle"/>
                <a:bevelB prst="angle"/>
              </a:sp3d>
            </c:spPr>
            <c:extLst>
              <c:ext xmlns:c16="http://schemas.microsoft.com/office/drawing/2014/chart" uri="{C3380CC4-5D6E-409C-BE32-E72D297353CC}">
                <c16:uniqueId val="{00000002-35B3-5F45-B506-EB60CFB73458}"/>
              </c:ext>
            </c:extLst>
          </c:dPt>
          <c:dLbls>
            <c:dLbl>
              <c:idx val="0"/>
              <c:layout>
                <c:manualLayout>
                  <c:x val="3.5422343324250684E-2"/>
                  <c:y val="0.2421620797064635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5B3-5F45-B506-EB60CFB73458}"/>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Dashboard!$R$181</c:f>
              <c:numCache>
                <c:formatCode>General</c:formatCode>
                <c:ptCount val="1"/>
                <c:pt idx="0">
                  <c:v>0</c:v>
                </c:pt>
              </c:numCache>
            </c:numRef>
          </c:val>
          <c:shape val="cylinder"/>
          <c:extLst>
            <c:ext xmlns:c14="http://schemas.microsoft.com/office/drawing/2007/8/2/chart" uri="{6F2FDCE9-48DA-4B69-8628-5D25D57E5C99}">
              <c14:invertSolidFillFmt>
                <c14:spPr xmlns:c14="http://schemas.microsoft.com/office/drawing/2007/8/2/chart">
                  <a:solidFill>
                    <a:srgbClr val="FFFFFF"/>
                  </a:solidFill>
                  <a:ln>
                    <a:noFill/>
                  </a:ln>
                  <a:effectLst/>
                  <a:scene3d>
                    <a:camera prst="orthographicFront"/>
                    <a:lightRig rig="threePt" dir="t"/>
                  </a:scene3d>
                  <a:sp3d>
                    <a:bevelT prst="angle"/>
                    <a:bevelB prst="angle"/>
                  </a:sp3d>
                </c14:spPr>
              </c14:invertSolidFillFmt>
            </c:ext>
            <c:ext xmlns:c16="http://schemas.microsoft.com/office/drawing/2014/chart" uri="{C3380CC4-5D6E-409C-BE32-E72D297353CC}">
              <c16:uniqueId val="{00000001-ACAE-9447-98D7-589DA3907B42}"/>
            </c:ext>
          </c:extLst>
        </c:ser>
        <c:ser>
          <c:idx val="2"/>
          <c:order val="2"/>
          <c:tx>
            <c:v>No</c:v>
          </c:tx>
          <c:spPr>
            <a:solidFill>
              <a:srgbClr val="C00000"/>
            </a:solidFill>
            <a:ln>
              <a:noFill/>
            </a:ln>
            <a:effectLst>
              <a:outerShdw blurRad="50800" dist="38100" dir="8100000" algn="tr" rotWithShape="0">
                <a:prstClr val="black">
                  <a:alpha val="40000"/>
                </a:prstClr>
              </a:outerShdw>
            </a:effectLst>
            <a:scene3d>
              <a:camera prst="orthographicFront"/>
              <a:lightRig rig="threePt" dir="t"/>
            </a:scene3d>
            <a:sp3d>
              <a:bevelT prst="angle"/>
              <a:bevelB prst="angle"/>
            </a:sp3d>
          </c:spPr>
          <c:invertIfNegative val="0"/>
          <c:dLbls>
            <c:dLbl>
              <c:idx val="0"/>
              <c:layout>
                <c:manualLayout>
                  <c:x val="2.1798365122615702E-2"/>
                  <c:y val="0.2291891111507601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5B3-5F45-B506-EB60CFB73458}"/>
                </c:ext>
              </c:extLst>
            </c:dLbl>
            <c:spPr>
              <a:noFill/>
              <a:ln>
                <a:noFill/>
              </a:ln>
              <a:effectLst/>
            </c:spPr>
            <c:txPr>
              <a:bodyPr rot="0" spcFirstLastPara="1" vertOverflow="ellipsis" vert="horz" wrap="square" lIns="38100" tIns="19050" rIns="38100" bIns="19050" anchor="ctr" anchorCtr="1">
                <a:spAutoFit/>
              </a:bodyPr>
              <a:lstStyle/>
              <a:p>
                <a:pPr>
                  <a:defRPr sz="18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Dashboard!$S$181</c:f>
              <c:numCache>
                <c:formatCode>General</c:formatCode>
                <c:ptCount val="1"/>
                <c:pt idx="0">
                  <c:v>0</c:v>
                </c:pt>
              </c:numCache>
            </c:numRef>
          </c:val>
          <c:shape val="cylinder"/>
          <c:extLst>
            <c:ext xmlns:c16="http://schemas.microsoft.com/office/drawing/2014/chart" uri="{C3380CC4-5D6E-409C-BE32-E72D297353CC}">
              <c16:uniqueId val="{00000002-ACAE-9447-98D7-589DA3907B42}"/>
            </c:ext>
          </c:extLst>
        </c:ser>
        <c:dLbls>
          <c:showLegendKey val="0"/>
          <c:showVal val="0"/>
          <c:showCatName val="0"/>
          <c:showSerName val="0"/>
          <c:showPercent val="0"/>
          <c:showBubbleSize val="0"/>
        </c:dLbls>
        <c:gapWidth val="0"/>
        <c:gapDepth val="0"/>
        <c:shape val="box"/>
        <c:axId val="1630122529"/>
        <c:axId val="2099154290"/>
        <c:axId val="0"/>
      </c:bar3DChart>
      <c:catAx>
        <c:axId val="1630122529"/>
        <c:scaling>
          <c:orientation val="minMax"/>
        </c:scaling>
        <c:delete val="1"/>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2099154290"/>
        <c:crosses val="autoZero"/>
        <c:auto val="1"/>
        <c:lblAlgn val="ctr"/>
        <c:lblOffset val="100"/>
        <c:noMultiLvlLbl val="1"/>
      </c:catAx>
      <c:valAx>
        <c:axId val="2099154290"/>
        <c:scaling>
          <c:orientation val="minMax"/>
        </c:scaling>
        <c:delete val="1"/>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163012252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mn-lt"/>
              <a:ea typeface="+mn-ea"/>
              <a:cs typeface="+mn-cs"/>
            </a:defRPr>
          </a:pPr>
          <a:endParaRPr lang="en-US"/>
        </a:p>
      </c:txPr>
    </c:legend>
    <c:plotVisOnly val="1"/>
    <c:dispBlanksAs val="zero"/>
    <c:showDLblsOverMax val="1"/>
  </c:chart>
  <c:spPr>
    <a:noFill/>
    <a:ln w="508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cap="none" spc="0" normalizeH="0" baseline="0">
                <a:solidFill>
                  <a:schemeClr val="tx1"/>
                </a:solidFill>
                <a:latin typeface="+mj-lt"/>
                <a:ea typeface="+mj-ea"/>
                <a:cs typeface="+mj-cs"/>
              </a:defRPr>
            </a:pPr>
            <a:r>
              <a:rPr lang="en-US" b="1">
                <a:solidFill>
                  <a:schemeClr val="tx1"/>
                </a:solidFill>
              </a:rPr>
              <a:t>Messages</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v>Yes</c:v>
          </c:tx>
          <c:spPr>
            <a:solidFill>
              <a:schemeClr val="accent6">
                <a:lumMod val="75000"/>
              </a:schemeClr>
            </a:solidFill>
            <a:ln>
              <a:noFill/>
            </a:ln>
            <a:effectLst>
              <a:outerShdw blurRad="50800" dist="38100" dir="8100000" algn="tr" rotWithShape="0">
                <a:prstClr val="black">
                  <a:alpha val="40000"/>
                </a:prstClr>
              </a:outerShdw>
            </a:effectLst>
            <a:scene3d>
              <a:camera prst="orthographicFront"/>
              <a:lightRig rig="threePt" dir="t"/>
            </a:scene3d>
            <a:sp3d>
              <a:bevelT prst="angle"/>
              <a:bevelB prst="angle"/>
            </a:sp3d>
          </c:spPr>
          <c:invertIfNegative val="0"/>
          <c:dLbls>
            <c:dLbl>
              <c:idx val="0"/>
              <c:layout>
                <c:manualLayout>
                  <c:x val="2.3622037480299469E-2"/>
                  <c:y val="0.161979695143726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D10-A346-886A-9D291FF0AC29}"/>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Dashboard!$Q$183</c:f>
              <c:numCache>
                <c:formatCode>General</c:formatCode>
                <c:ptCount val="1"/>
                <c:pt idx="0">
                  <c:v>0</c:v>
                </c:pt>
              </c:numCache>
            </c:numRef>
          </c:val>
          <c:shape val="cylinder"/>
          <c:extLst>
            <c:ext xmlns:c16="http://schemas.microsoft.com/office/drawing/2014/chart" uri="{C3380CC4-5D6E-409C-BE32-E72D297353CC}">
              <c16:uniqueId val="{00000000-3346-F742-A135-32EAA05E9C31}"/>
            </c:ext>
          </c:extLst>
        </c:ser>
        <c:ser>
          <c:idx val="1"/>
          <c:order val="1"/>
          <c:tx>
            <c:v>Partial</c:v>
          </c:tx>
          <c:spPr>
            <a:solidFill>
              <a:srgbClr val="FFC000"/>
            </a:solidFill>
            <a:ln>
              <a:noFill/>
            </a:ln>
            <a:effectLst>
              <a:outerShdw blurRad="50800" dist="38100" dir="8100000" algn="tr" rotWithShape="0">
                <a:prstClr val="black">
                  <a:alpha val="40000"/>
                </a:prstClr>
              </a:outerShdw>
            </a:effectLst>
            <a:scene3d>
              <a:camera prst="orthographicFront"/>
              <a:lightRig rig="threePt" dir="t"/>
            </a:scene3d>
            <a:sp3d>
              <a:bevelT prst="angle"/>
              <a:bevelB prst="angle"/>
            </a:sp3d>
          </c:spPr>
          <c:invertIfNegative val="0"/>
          <c:dLbls>
            <c:dLbl>
              <c:idx val="0"/>
              <c:layout>
                <c:manualLayout>
                  <c:x val="4.199473329831007E-2"/>
                  <c:y val="0.2609672866204487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D10-A346-886A-9D291FF0AC29}"/>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Dashboard!$R$183</c:f>
              <c:numCache>
                <c:formatCode>General</c:formatCode>
                <c:ptCount val="1"/>
                <c:pt idx="0">
                  <c:v>0</c:v>
                </c:pt>
              </c:numCache>
            </c:numRef>
          </c:val>
          <c:shape val="cylinder"/>
          <c:extLst>
            <c:ext xmlns:c16="http://schemas.microsoft.com/office/drawing/2014/chart" uri="{C3380CC4-5D6E-409C-BE32-E72D297353CC}">
              <c16:uniqueId val="{00000001-3346-F742-A135-32EAA05E9C31}"/>
            </c:ext>
          </c:extLst>
        </c:ser>
        <c:ser>
          <c:idx val="2"/>
          <c:order val="2"/>
          <c:tx>
            <c:v>No</c:v>
          </c:tx>
          <c:spPr>
            <a:solidFill>
              <a:srgbClr val="C00000"/>
            </a:solidFill>
            <a:ln>
              <a:noFill/>
            </a:ln>
            <a:effectLst>
              <a:outerShdw blurRad="50800" dist="38100" dir="8100000" algn="tr" rotWithShape="0">
                <a:prstClr val="black">
                  <a:alpha val="40000"/>
                </a:prstClr>
              </a:outerShdw>
            </a:effectLst>
            <a:scene3d>
              <a:camera prst="orthographicFront"/>
              <a:lightRig rig="threePt" dir="t"/>
            </a:scene3d>
            <a:sp3d>
              <a:bevelT prst="angle"/>
              <a:bevelB prst="angle"/>
            </a:sp3d>
          </c:spPr>
          <c:invertIfNegative val="0"/>
          <c:dLbls>
            <c:dLbl>
              <c:idx val="0"/>
              <c:layout>
                <c:manualLayout>
                  <c:x val="4.1994733298310168E-2"/>
                  <c:y val="0.1349830792864390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D10-A346-886A-9D291FF0AC29}"/>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Dashboard!$S$183</c:f>
              <c:numCache>
                <c:formatCode>General</c:formatCode>
                <c:ptCount val="1"/>
                <c:pt idx="0">
                  <c:v>0</c:v>
                </c:pt>
              </c:numCache>
            </c:numRef>
          </c:val>
          <c:shape val="cylinder"/>
          <c:extLst>
            <c:ext xmlns:c16="http://schemas.microsoft.com/office/drawing/2014/chart" uri="{C3380CC4-5D6E-409C-BE32-E72D297353CC}">
              <c16:uniqueId val="{00000002-3346-F742-A135-32EAA05E9C31}"/>
            </c:ext>
          </c:extLst>
        </c:ser>
        <c:dLbls>
          <c:showLegendKey val="0"/>
          <c:showVal val="0"/>
          <c:showCatName val="0"/>
          <c:showSerName val="0"/>
          <c:showPercent val="0"/>
          <c:showBubbleSize val="0"/>
        </c:dLbls>
        <c:gapWidth val="0"/>
        <c:gapDepth val="0"/>
        <c:shape val="box"/>
        <c:axId val="17748552"/>
        <c:axId val="2070126447"/>
        <c:axId val="0"/>
      </c:bar3DChart>
      <c:catAx>
        <c:axId val="17748552"/>
        <c:scaling>
          <c:orientation val="minMax"/>
        </c:scaling>
        <c:delete val="1"/>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2070126447"/>
        <c:crosses val="autoZero"/>
        <c:auto val="1"/>
        <c:lblAlgn val="ctr"/>
        <c:lblOffset val="100"/>
        <c:noMultiLvlLbl val="1"/>
      </c:catAx>
      <c:valAx>
        <c:axId val="2070126447"/>
        <c:scaling>
          <c:orientation val="minMax"/>
        </c:scaling>
        <c:delete val="1"/>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17748552"/>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1"/>
  </c:chart>
  <c:spPr>
    <a:noFill/>
    <a:ln w="508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cap="none" spc="0" normalizeH="0" baseline="0">
                <a:solidFill>
                  <a:schemeClr val="tx1"/>
                </a:solidFill>
                <a:latin typeface="+mj-lt"/>
                <a:ea typeface="+mj-ea"/>
                <a:cs typeface="+mj-cs"/>
              </a:defRPr>
            </a:pPr>
            <a:r>
              <a:rPr lang="en-US" b="1">
                <a:solidFill>
                  <a:schemeClr val="tx1"/>
                </a:solidFill>
              </a:rPr>
              <a:t>Implementation</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v>Yes</c:v>
          </c:tx>
          <c:spPr>
            <a:solidFill>
              <a:schemeClr val="accent6">
                <a:lumMod val="75000"/>
              </a:schemeClr>
            </a:solidFill>
            <a:ln>
              <a:noFill/>
            </a:ln>
            <a:effectLst>
              <a:outerShdw blurRad="50800" dist="38100" dir="8100000" algn="tr" rotWithShape="0">
                <a:prstClr val="black">
                  <a:alpha val="40000"/>
                </a:prstClr>
              </a:outerShdw>
            </a:effectLst>
            <a:scene3d>
              <a:camera prst="orthographicFront"/>
              <a:lightRig rig="threePt" dir="t"/>
            </a:scene3d>
            <a:sp3d>
              <a:bevelT prst="angle"/>
              <a:bevelB w="165100" prst="coolSlant"/>
            </a:sp3d>
          </c:spPr>
          <c:invertIfNegative val="0"/>
          <c:dLbls>
            <c:dLbl>
              <c:idx val="0"/>
              <c:layout>
                <c:manualLayout>
                  <c:x val="4.0540540540540543E-2"/>
                  <c:y val="0.2291891111507601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E7E-A947-8DDE-F28B2A20EFA5}"/>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Dashboard!$Q$185</c:f>
              <c:numCache>
                <c:formatCode>General</c:formatCode>
                <c:ptCount val="1"/>
                <c:pt idx="0">
                  <c:v>0</c:v>
                </c:pt>
              </c:numCache>
            </c:numRef>
          </c:val>
          <c:shape val="cylinder"/>
          <c:extLst>
            <c:ext xmlns:c16="http://schemas.microsoft.com/office/drawing/2014/chart" uri="{C3380CC4-5D6E-409C-BE32-E72D297353CC}">
              <c16:uniqueId val="{00000000-D1E2-A440-97A6-325731EAA46F}"/>
            </c:ext>
          </c:extLst>
        </c:ser>
        <c:ser>
          <c:idx val="1"/>
          <c:order val="1"/>
          <c:tx>
            <c:v>Partial</c:v>
          </c:tx>
          <c:spPr>
            <a:solidFill>
              <a:srgbClr val="FFC000"/>
            </a:solidFill>
            <a:ln>
              <a:noFill/>
            </a:ln>
            <a:effectLst/>
            <a:scene3d>
              <a:camera prst="orthographicFront"/>
              <a:lightRig rig="threePt" dir="t"/>
            </a:scene3d>
            <a:sp3d>
              <a:bevelT prst="angle"/>
              <a:bevelB prst="angle"/>
            </a:sp3d>
          </c:spPr>
          <c:invertIfNegative val="0"/>
          <c:dLbls>
            <c:dLbl>
              <c:idx val="0"/>
              <c:layout>
                <c:manualLayout>
                  <c:x val="4.0540540540540543E-2"/>
                  <c:y val="0.2810809853735738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E7E-A947-8DDE-F28B2A20EFA5}"/>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Dashboard!$R$185</c:f>
              <c:numCache>
                <c:formatCode>General</c:formatCode>
                <c:ptCount val="1"/>
                <c:pt idx="0">
                  <c:v>0</c:v>
                </c:pt>
              </c:numCache>
            </c:numRef>
          </c:val>
          <c:shape val="cylinder"/>
          <c:extLst>
            <c:ext xmlns:c16="http://schemas.microsoft.com/office/drawing/2014/chart" uri="{C3380CC4-5D6E-409C-BE32-E72D297353CC}">
              <c16:uniqueId val="{00000001-D1E2-A440-97A6-325731EAA46F}"/>
            </c:ext>
          </c:extLst>
        </c:ser>
        <c:ser>
          <c:idx val="2"/>
          <c:order val="2"/>
          <c:tx>
            <c:v>No</c:v>
          </c:tx>
          <c:spPr>
            <a:solidFill>
              <a:srgbClr val="C00000"/>
            </a:solidFill>
            <a:ln>
              <a:noFill/>
            </a:ln>
            <a:effectLst/>
            <a:scene3d>
              <a:camera prst="orthographicFront"/>
              <a:lightRig rig="threePt" dir="t"/>
            </a:scene3d>
            <a:sp3d>
              <a:bevelT prst="angle"/>
              <a:bevelB prst="angle"/>
            </a:sp3d>
          </c:spPr>
          <c:invertIfNegative val="0"/>
          <c:dLbls>
            <c:dLbl>
              <c:idx val="0"/>
              <c:layout>
                <c:manualLayout>
                  <c:x val="5.1351351351351451E-2"/>
                  <c:y val="0.1470269769646386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E7E-A947-8DDE-F28B2A20EFA5}"/>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Dashboard!$S$185</c:f>
              <c:numCache>
                <c:formatCode>General</c:formatCode>
                <c:ptCount val="1"/>
                <c:pt idx="0">
                  <c:v>0</c:v>
                </c:pt>
              </c:numCache>
            </c:numRef>
          </c:val>
          <c:shape val="cylinder"/>
          <c:extLst>
            <c:ext xmlns:c16="http://schemas.microsoft.com/office/drawing/2014/chart" uri="{C3380CC4-5D6E-409C-BE32-E72D297353CC}">
              <c16:uniqueId val="{00000002-D1E2-A440-97A6-325731EAA46F}"/>
            </c:ext>
          </c:extLst>
        </c:ser>
        <c:dLbls>
          <c:showLegendKey val="0"/>
          <c:showVal val="0"/>
          <c:showCatName val="0"/>
          <c:showSerName val="0"/>
          <c:showPercent val="0"/>
          <c:showBubbleSize val="0"/>
        </c:dLbls>
        <c:gapWidth val="0"/>
        <c:gapDepth val="0"/>
        <c:shape val="box"/>
        <c:axId val="1974774854"/>
        <c:axId val="1252202705"/>
        <c:axId val="0"/>
      </c:bar3DChart>
      <c:catAx>
        <c:axId val="1974774854"/>
        <c:scaling>
          <c:orientation val="minMax"/>
        </c:scaling>
        <c:delete val="1"/>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1252202705"/>
        <c:crosses val="autoZero"/>
        <c:auto val="1"/>
        <c:lblAlgn val="ctr"/>
        <c:lblOffset val="100"/>
        <c:noMultiLvlLbl val="1"/>
      </c:catAx>
      <c:valAx>
        <c:axId val="1252202705"/>
        <c:scaling>
          <c:orientation val="minMax"/>
        </c:scaling>
        <c:delete val="1"/>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1974774854"/>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100" b="1"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1"/>
  </c:chart>
  <c:spPr>
    <a:noFill/>
    <a:ln w="508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2000" b="1" i="0" u="none" strike="noStrike" kern="1200" cap="none" spc="0" normalizeH="0" baseline="0">
                <a:solidFill>
                  <a:sysClr val="windowText" lastClr="000000"/>
                </a:solidFill>
                <a:latin typeface="+mj-lt"/>
                <a:ea typeface="+mj-ea"/>
                <a:cs typeface="+mj-cs"/>
              </a:defRPr>
            </a:pPr>
            <a:r>
              <a:rPr lang="en-US" b="1">
                <a:solidFill>
                  <a:sysClr val="windowText" lastClr="000000"/>
                </a:solidFill>
              </a:rPr>
              <a:t>M&amp;E/KM</a:t>
            </a:r>
          </a:p>
        </c:rich>
      </c:tx>
      <c:overlay val="0"/>
      <c:spPr>
        <a:noFill/>
        <a:ln>
          <a:noFill/>
        </a:ln>
        <a:effectLst/>
      </c:sp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bar3DChart>
        <c:barDir val="col"/>
        <c:grouping val="clustered"/>
        <c:varyColors val="1"/>
        <c:ser>
          <c:idx val="0"/>
          <c:order val="0"/>
          <c:tx>
            <c:v>Yes</c:v>
          </c:tx>
          <c:spPr>
            <a:solidFill>
              <a:schemeClr val="accent6">
                <a:lumMod val="75000"/>
              </a:schemeClr>
            </a:solidFill>
            <a:ln>
              <a:noFill/>
            </a:ln>
            <a:effectLst>
              <a:outerShdw blurRad="50800" dist="38100" dir="2700000" algn="tl" rotWithShape="0">
                <a:schemeClr val="accent6">
                  <a:lumMod val="75000"/>
                  <a:alpha val="40000"/>
                </a:schemeClr>
              </a:outerShdw>
            </a:effectLst>
            <a:scene3d>
              <a:camera prst="orthographicFront"/>
              <a:lightRig rig="threePt" dir="t"/>
            </a:scene3d>
            <a:sp3d>
              <a:bevelT prst="angle"/>
              <a:bevelB prst="angle"/>
            </a:sp3d>
          </c:spPr>
          <c:invertIfNegative val="0"/>
          <c:dLbls>
            <c:dLbl>
              <c:idx val="0"/>
              <c:layout>
                <c:manualLayout>
                  <c:x val="2.6785714285714284E-2"/>
                  <c:y val="0.2787456445993031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37E9-DD4B-A37E-20ACD541F883}"/>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Dashboard!$Q$187</c:f>
              <c:numCache>
                <c:formatCode>General</c:formatCode>
                <c:ptCount val="1"/>
                <c:pt idx="0">
                  <c:v>0</c:v>
                </c:pt>
              </c:numCache>
            </c:numRef>
          </c:val>
          <c:shape val="cylinder"/>
          <c:extLst>
            <c:ext xmlns:c16="http://schemas.microsoft.com/office/drawing/2014/chart" uri="{C3380CC4-5D6E-409C-BE32-E72D297353CC}">
              <c16:uniqueId val="{00000000-FAA8-0F4C-A550-25FDA4D32654}"/>
            </c:ext>
          </c:extLst>
        </c:ser>
        <c:ser>
          <c:idx val="1"/>
          <c:order val="1"/>
          <c:tx>
            <c:v>Partial</c:v>
          </c:tx>
          <c:spPr>
            <a:solidFill>
              <a:srgbClr val="FFC000"/>
            </a:solidFill>
            <a:ln>
              <a:noFill/>
            </a:ln>
            <a:effectLst>
              <a:outerShdw blurRad="50800" dist="38100" dir="2700000" algn="tl" rotWithShape="0">
                <a:srgbClr val="FFC000">
                  <a:alpha val="40000"/>
                </a:srgbClr>
              </a:outerShdw>
            </a:effectLst>
            <a:scene3d>
              <a:camera prst="orthographicFront"/>
              <a:lightRig rig="threePt" dir="t"/>
            </a:scene3d>
            <a:sp3d>
              <a:bevelT prst="angle"/>
              <a:bevelB prst="angle"/>
            </a:sp3d>
          </c:spPr>
          <c:invertIfNegative val="0"/>
          <c:dLbls>
            <c:dLbl>
              <c:idx val="0"/>
              <c:layout>
                <c:manualLayout>
                  <c:x val="2.0833333333333332E-2"/>
                  <c:y val="0.2322880371660858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37E9-DD4B-A37E-20ACD541F883}"/>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Dashboard!$R$187</c:f>
              <c:numCache>
                <c:formatCode>General</c:formatCode>
                <c:ptCount val="1"/>
                <c:pt idx="0">
                  <c:v>0</c:v>
                </c:pt>
              </c:numCache>
            </c:numRef>
          </c:val>
          <c:shape val="cylinder"/>
          <c:extLst>
            <c:ext xmlns:c16="http://schemas.microsoft.com/office/drawing/2014/chart" uri="{C3380CC4-5D6E-409C-BE32-E72D297353CC}">
              <c16:uniqueId val="{00000001-FAA8-0F4C-A550-25FDA4D32654}"/>
            </c:ext>
          </c:extLst>
        </c:ser>
        <c:ser>
          <c:idx val="2"/>
          <c:order val="2"/>
          <c:tx>
            <c:v>No</c:v>
          </c:tx>
          <c:spPr>
            <a:solidFill>
              <a:srgbClr val="C00000"/>
            </a:solidFill>
            <a:ln>
              <a:noFill/>
            </a:ln>
            <a:effectLst>
              <a:outerShdw blurRad="50800" dist="38100" dir="2700000" algn="tl" rotWithShape="0">
                <a:srgbClr val="C00000">
                  <a:alpha val="40000"/>
                </a:srgbClr>
              </a:outerShdw>
            </a:effectLst>
            <a:scene3d>
              <a:camera prst="orthographicFront"/>
              <a:lightRig rig="threePt" dir="t"/>
            </a:scene3d>
            <a:sp3d>
              <a:bevelT prst="angle"/>
              <a:bevelB prst="angle"/>
            </a:sp3d>
          </c:spPr>
          <c:invertIfNegative val="0"/>
          <c:dLbls>
            <c:dLbl>
              <c:idx val="0"/>
              <c:layout>
                <c:manualLayout>
                  <c:x val="2.0833333333333332E-2"/>
                  <c:y val="0.22764227642276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7E9-DD4B-A37E-20ACD541F883}"/>
                </c:ext>
              </c:extLst>
            </c:dLbl>
            <c:spPr>
              <a:noFill/>
              <a:ln>
                <a:noFill/>
              </a:ln>
              <a:effectLst/>
            </c:spPr>
            <c:txPr>
              <a:bodyPr rot="0" spcFirstLastPara="1" vertOverflow="ellipsis" vert="horz" wrap="square" lIns="38100" tIns="19050" rIns="38100" bIns="19050" anchor="ctr" anchorCtr="1">
                <a:spAutoFit/>
              </a:bodyPr>
              <a:lstStyle/>
              <a:p>
                <a:pPr>
                  <a:defRPr sz="2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val>
            <c:numRef>
              <c:f>Dashboard!$S$187</c:f>
              <c:numCache>
                <c:formatCode>General</c:formatCode>
                <c:ptCount val="1"/>
                <c:pt idx="0">
                  <c:v>0</c:v>
                </c:pt>
              </c:numCache>
            </c:numRef>
          </c:val>
          <c:shape val="cylinder"/>
          <c:extLst>
            <c:ext xmlns:c16="http://schemas.microsoft.com/office/drawing/2014/chart" uri="{C3380CC4-5D6E-409C-BE32-E72D297353CC}">
              <c16:uniqueId val="{00000002-FAA8-0F4C-A550-25FDA4D32654}"/>
            </c:ext>
          </c:extLst>
        </c:ser>
        <c:dLbls>
          <c:showLegendKey val="0"/>
          <c:showVal val="0"/>
          <c:showCatName val="0"/>
          <c:showSerName val="0"/>
          <c:showPercent val="0"/>
          <c:showBubbleSize val="0"/>
        </c:dLbls>
        <c:gapWidth val="0"/>
        <c:gapDepth val="0"/>
        <c:shape val="box"/>
        <c:axId val="1800606919"/>
        <c:axId val="537897528"/>
        <c:axId val="0"/>
      </c:bar3DChart>
      <c:catAx>
        <c:axId val="1800606919"/>
        <c:scaling>
          <c:orientation val="minMax"/>
        </c:scaling>
        <c:delete val="1"/>
        <c:axPos val="b"/>
        <c:title>
          <c:tx>
            <c:rich>
              <a:bodyPr rot="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537897528"/>
        <c:crosses val="autoZero"/>
        <c:auto val="1"/>
        <c:lblAlgn val="ctr"/>
        <c:lblOffset val="100"/>
        <c:noMultiLvlLbl val="1"/>
      </c:catAx>
      <c:valAx>
        <c:axId val="537897528"/>
        <c:scaling>
          <c:orientation val="minMax"/>
        </c:scaling>
        <c:delete val="1"/>
        <c:axPos val="l"/>
        <c:majorGridlines>
          <c:spPr>
            <a:ln w="9525" cap="flat" cmpd="sng" algn="ctr">
              <a:solidFill>
                <a:schemeClr val="tx1">
                  <a:lumMod val="15000"/>
                  <a:lumOff val="85000"/>
                </a:schemeClr>
              </a:solidFill>
              <a:round/>
            </a:ln>
            <a:effectLst/>
          </c:spPr>
        </c:majorGridlines>
        <c:minorGridlines>
          <c:spPr>
            <a:ln w="9525" cap="flat" cmpd="sng" algn="ctr">
              <a:solidFill>
                <a:schemeClr val="tx1">
                  <a:lumMod val="5000"/>
                  <a:lumOff val="95000"/>
                </a:schemeClr>
              </a:solidFill>
              <a:round/>
            </a:ln>
            <a:effectLst/>
          </c:spPr>
        </c:minorGridlines>
        <c:title>
          <c:tx>
            <c:rich>
              <a:bodyPr rot="-5400000" spcFirstLastPara="1" vertOverflow="ellipsis" vert="horz" wrap="square" anchor="ctr" anchorCtr="1"/>
              <a:lstStyle/>
              <a:p>
                <a:pPr>
                  <a:defRPr sz="900" b="0" i="0" u="none" strike="noStrike" kern="1200" cap="all" baseline="0">
                    <a:solidFill>
                      <a:schemeClr val="tx1">
                        <a:lumMod val="65000"/>
                        <a:lumOff val="35000"/>
                      </a:schemeClr>
                    </a:solidFill>
                    <a:latin typeface="+mn-lt"/>
                    <a:ea typeface="+mn-ea"/>
                    <a:cs typeface="+mn-cs"/>
                  </a:defRPr>
                </a:pPr>
                <a:endParaRPr lang="en-US"/>
              </a:p>
            </c:rich>
          </c:tx>
          <c:overlay val="0"/>
          <c:spPr>
            <a:noFill/>
            <a:ln>
              <a:noFill/>
            </a:ln>
            <a:effectLst/>
          </c:spPr>
        </c:title>
        <c:numFmt formatCode="General" sourceLinked="1"/>
        <c:majorTickMark val="none"/>
        <c:minorTickMark val="none"/>
        <c:tickLblPos val="nextTo"/>
        <c:crossAx val="1800606919"/>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1200" b="1" i="0" u="none" strike="noStrike" kern="1200" baseline="0">
              <a:solidFill>
                <a:schemeClr val="tx1">
                  <a:lumMod val="65000"/>
                  <a:lumOff val="35000"/>
                </a:schemeClr>
              </a:solidFill>
              <a:latin typeface="+mn-lt"/>
              <a:ea typeface="+mn-ea"/>
              <a:cs typeface="+mn-cs"/>
            </a:defRPr>
          </a:pPr>
          <a:endParaRPr lang="en-US"/>
        </a:p>
      </c:txPr>
    </c:legend>
    <c:plotVisOnly val="1"/>
    <c:dispBlanksAs val="zero"/>
    <c:showDLblsOverMax val="1"/>
  </c:chart>
  <c:spPr>
    <a:noFill/>
    <a:ln w="50800" cap="flat" cmpd="sng" algn="ctr">
      <a:solidFill>
        <a:schemeClr val="tx1"/>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c:style val="2"/>
  <c:chart>
    <c:title>
      <c:tx>
        <c:rich>
          <a:bodyPr/>
          <a:lstStyle/>
          <a:p>
            <a:pPr lvl="0">
              <a:defRPr b="1">
                <a:solidFill>
                  <a:schemeClr val="dk1"/>
                </a:solidFill>
                <a:latin typeface="+mn-lt"/>
              </a:defRPr>
            </a:pPr>
            <a:r>
              <a:rPr lang="en-US" b="1">
                <a:solidFill>
                  <a:schemeClr val="dk1"/>
                </a:solidFill>
                <a:latin typeface="+mn-lt"/>
              </a:rPr>
              <a:t>Spatial distribution of scores</a:t>
            </a:r>
          </a:p>
        </c:rich>
      </c:tx>
      <c:overlay val="0"/>
    </c:title>
    <c:autoTitleDeleted val="0"/>
    <c:plotArea>
      <c:layout/>
      <c:radarChart>
        <c:radarStyle val="marker"/>
        <c:varyColors val="1"/>
        <c:ser>
          <c:idx val="0"/>
          <c:order val="0"/>
          <c:spPr>
            <a:ln w="38100" cmpd="sng">
              <a:solidFill>
                <a:srgbClr val="FF0000">
                  <a:alpha val="100000"/>
                </a:srgbClr>
              </a:solidFill>
              <a:prstDash val="solid"/>
            </a:ln>
          </c:spPr>
          <c:marker>
            <c:symbol val="circle"/>
            <c:size val="10"/>
            <c:spPr>
              <a:solidFill>
                <a:srgbClr val="FF0000">
                  <a:alpha val="100000"/>
                </a:srgbClr>
              </a:solidFill>
              <a:ln cmpd="sng">
                <a:solidFill>
                  <a:srgbClr val="FF0000">
                    <a:alpha val="100000"/>
                  </a:srgbClr>
                </a:solidFill>
              </a:ln>
            </c:spPr>
          </c:marker>
          <c:cat>
            <c:strRef>
              <c:f>Dashboard!$M$26:$O$26</c:f>
              <c:strCache>
                <c:ptCount val="3"/>
                <c:pt idx="0">
                  <c:v>Yes</c:v>
                </c:pt>
                <c:pt idx="1">
                  <c:v>Partial</c:v>
                </c:pt>
                <c:pt idx="2">
                  <c:v>No</c:v>
                </c:pt>
              </c:strCache>
            </c:strRef>
          </c:cat>
          <c:val>
            <c:numRef>
              <c:f>Dashboard!$M$26:$O$26</c:f>
              <c:numCache>
                <c:formatCode>General</c:formatCode>
                <c:ptCount val="3"/>
                <c:pt idx="0">
                  <c:v>0</c:v>
                </c:pt>
                <c:pt idx="1">
                  <c:v>0</c:v>
                </c:pt>
                <c:pt idx="2">
                  <c:v>0</c:v>
                </c:pt>
              </c:numCache>
            </c:numRef>
          </c:val>
          <c:extLst>
            <c:ext xmlns:c16="http://schemas.microsoft.com/office/drawing/2014/chart" uri="{C3380CC4-5D6E-409C-BE32-E72D297353CC}">
              <c16:uniqueId val="{00000000-D9B2-1249-A2F0-BFEB81FC8D2A}"/>
            </c:ext>
          </c:extLst>
        </c:ser>
        <c:dLbls>
          <c:showLegendKey val="0"/>
          <c:showVal val="0"/>
          <c:showCatName val="0"/>
          <c:showSerName val="0"/>
          <c:showPercent val="0"/>
          <c:showBubbleSize val="0"/>
        </c:dLbls>
        <c:axId val="369013400"/>
        <c:axId val="336356854"/>
      </c:radarChart>
      <c:catAx>
        <c:axId val="369013400"/>
        <c:scaling>
          <c:orientation val="minMax"/>
        </c:scaling>
        <c:delete val="0"/>
        <c:axPos val="b"/>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txPr>
          <a:bodyPr/>
          <a:lstStyle/>
          <a:p>
            <a:pPr lvl="0">
              <a:defRPr b="0">
                <a:solidFill>
                  <a:srgbClr val="000000"/>
                </a:solidFill>
                <a:latin typeface="+mn-lt"/>
              </a:defRPr>
            </a:pPr>
            <a:endParaRPr lang="en-US"/>
          </a:p>
        </c:txPr>
        <c:crossAx val="336356854"/>
        <c:crosses val="autoZero"/>
        <c:auto val="1"/>
        <c:lblAlgn val="ctr"/>
        <c:lblOffset val="100"/>
        <c:noMultiLvlLbl val="1"/>
      </c:catAx>
      <c:valAx>
        <c:axId val="336356854"/>
        <c:scaling>
          <c:orientation val="minMax"/>
        </c:scaling>
        <c:delete val="0"/>
        <c:axPos val="l"/>
        <c:majorGridlines>
          <c:spPr>
            <a:ln>
              <a:solidFill>
                <a:srgbClr val="B7B7B7"/>
              </a:solidFill>
            </a:ln>
          </c:spPr>
        </c:majorGridlines>
        <c:minorGridlines>
          <c:spPr>
            <a:ln>
              <a:solidFill>
                <a:srgbClr val="CCCCCC">
                  <a:alpha val="0"/>
                </a:srgbClr>
              </a:solidFill>
            </a:ln>
          </c:spPr>
        </c:minorGridlines>
        <c:title>
          <c:tx>
            <c:rich>
              <a:bodyPr/>
              <a:lstStyle/>
              <a:p>
                <a:pPr lvl="0">
                  <a:defRPr b="0">
                    <a:solidFill>
                      <a:srgbClr val="000000"/>
                    </a:solidFill>
                    <a:latin typeface="+mn-lt"/>
                  </a:defRPr>
                </a:pPr>
                <a:endParaRPr lang="en-US"/>
              </a:p>
            </c:rich>
          </c:tx>
          <c:overlay val="0"/>
        </c:title>
        <c:numFmt formatCode="General" sourceLinked="1"/>
        <c:majorTickMark val="none"/>
        <c:minorTickMark val="none"/>
        <c:tickLblPos val="nextTo"/>
        <c:spPr>
          <a:ln/>
        </c:spPr>
        <c:txPr>
          <a:bodyPr/>
          <a:lstStyle/>
          <a:p>
            <a:pPr lvl="0">
              <a:defRPr b="0">
                <a:solidFill>
                  <a:srgbClr val="000000"/>
                </a:solidFill>
                <a:latin typeface="+mn-lt"/>
              </a:defRPr>
            </a:pPr>
            <a:endParaRPr lang="en-US"/>
          </a:p>
        </c:txPr>
        <c:crossAx val="369013400"/>
        <c:crosses val="autoZero"/>
        <c:crossBetween val="between"/>
      </c:valAx>
    </c:plotArea>
    <c:legend>
      <c:legendPos val="r"/>
      <c:overlay val="0"/>
      <c:txPr>
        <a:bodyPr/>
        <a:lstStyle/>
        <a:p>
          <a:pPr lvl="0">
            <a:defRPr b="0">
              <a:solidFill>
                <a:schemeClr val="dk1"/>
              </a:solidFill>
              <a:latin typeface="+mn-lt"/>
            </a:defRPr>
          </a:pPr>
          <a:endParaRPr lang="en-US"/>
        </a:p>
      </c:txPr>
    </c:legend>
    <c:plotVisOnly val="1"/>
    <c:dispBlanksAs val="zero"/>
    <c:showDLblsOverMax val="1"/>
  </c:chart>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 dir="row">_xlchart.v2.8</cx:f>
      </cx:strDim>
      <cx:numDim type="val">
        <cx:f dir="row">_xlchart.v2.9</cx:f>
      </cx:numDim>
    </cx:data>
  </cx:chartData>
  <cx:chart>
    <cx:title pos="t" align="ctr" overlay="0">
      <cx:tx>
        <cx:txData>
          <cx:v>CIP Assessment Scoring Summary</cx:v>
        </cx:txData>
      </cx:tx>
      <cx:spPr>
        <a:noFill/>
        <a:ln>
          <a:noFill/>
        </a:ln>
      </cx:spPr>
      <cx:txPr>
        <a:bodyPr spcFirstLastPara="1" vertOverflow="ellipsis" horzOverflow="overflow" wrap="square" lIns="0" tIns="0" rIns="0" bIns="0" anchor="ctr" anchorCtr="1"/>
        <a:lstStyle/>
        <a:p>
          <a:pPr algn="ctr" rtl="0">
            <a:defRPr/>
          </a:pPr>
          <a:r>
            <a:rPr lang="fr-FR" sz="2000" b="1" i="0" u="none" strike="noStrike" spc="100" baseline="0">
              <a:solidFill>
                <a:schemeClr val="tx1"/>
              </a:solidFill>
              <a:effectLst/>
              <a:latin typeface="Calibri"/>
              <a:cs typeface="Calibri"/>
            </a:rPr>
            <a:t>CIP Assessment Scoring Summary</a:t>
          </a:r>
        </a:p>
      </cx:txPr>
    </cx:title>
    <cx:plotArea>
      <cx:plotAreaRegion>
        <cx:plotSurface>
          <cx:spPr>
            <a:noFill/>
            <a:ln>
              <a:noFill/>
              <a:round/>
            </a:ln>
          </cx:spPr>
        </cx:plotSurface>
        <cx:series layoutId="funnel" uniqueId="{DB6F6933-A847-B94F-9769-D5C7878E4527}">
          <cx:spPr>
            <a:ln>
              <a:noFill/>
            </a:ln>
          </cx:spPr>
          <cx:dataPt idx="0">
            <cx:spPr>
              <a:solidFill>
                <a:srgbClr val="70AD47">
                  <a:lumMod val="75000"/>
                </a:srgbClr>
              </a:solidFill>
              <a:effectLst>
                <a:outerShdw blurRad="50800" dist="38100" dir="16200000" rotWithShape="0">
                  <a:prstClr val="black">
                    <a:alpha val="40000"/>
                  </a:prstClr>
                </a:outerShdw>
              </a:effectLst>
            </cx:spPr>
          </cx:dataPt>
          <cx:dataPt idx="1">
            <cx:spPr>
              <a:solidFill>
                <a:srgbClr val="FFC000"/>
              </a:solidFill>
              <a:effectLst>
                <a:outerShdw blurRad="50800" dist="38100" dir="16200000" rotWithShape="0">
                  <a:prstClr val="black">
                    <a:alpha val="40000"/>
                  </a:prstClr>
                </a:outerShdw>
              </a:effectLst>
            </cx:spPr>
          </cx:dataPt>
          <cx:dataPt idx="2">
            <cx:spPr>
              <a:solidFill>
                <a:srgbClr val="C00000"/>
              </a:solidFill>
              <a:effectLst>
                <a:outerShdw blurRad="50800" dist="38100" dir="16200000" rotWithShape="0">
                  <a:prstClr val="black">
                    <a:alpha val="40000"/>
                  </a:prstClr>
                </a:outerShdw>
              </a:effectLst>
            </cx:spPr>
          </cx:dataPt>
          <cx:dataLabels>
            <cx:txPr>
              <a:bodyPr spcFirstLastPara="1" vertOverflow="ellipsis" horzOverflow="overflow" wrap="square" lIns="0" tIns="0" rIns="0" bIns="0" anchor="ctr" anchorCtr="1"/>
              <a:lstStyle/>
              <a:p>
                <a:pPr algn="ctr" rtl="0">
                  <a:defRPr sz="2000" b="1">
                    <a:solidFill>
                      <a:schemeClr val="bg1"/>
                    </a:solidFill>
                  </a:defRPr>
                </a:pPr>
                <a:endParaRPr lang="fr-FR" sz="2000" b="1" i="0" u="none" strike="noStrike" baseline="0">
                  <a:solidFill>
                    <a:schemeClr val="bg1"/>
                  </a:solidFill>
                  <a:latin typeface="Calibri"/>
                  <a:cs typeface="Calibri"/>
                </a:endParaRPr>
              </a:p>
            </cx:txPr>
          </cx:dataLabels>
          <cx:dataId val="0"/>
        </cx:series>
      </cx:plotAreaRegion>
      <cx:axis id="0">
        <cx:catScaling gapWidth="0.0299999993"/>
        <cx:tickLabels/>
        <cx:spPr>
          <a:ln>
            <a:noFill/>
          </a:ln>
        </cx:spPr>
        <cx:txPr>
          <a:bodyPr spcFirstLastPara="1" vertOverflow="ellipsis" horzOverflow="overflow" wrap="square" lIns="0" tIns="0" rIns="0" bIns="0" anchor="ctr" anchorCtr="1"/>
          <a:lstStyle/>
          <a:p>
            <a:pPr algn="ctr" rtl="0">
              <a:defRPr sz="1200" b="1"/>
            </a:pPr>
            <a:endParaRPr lang="fr-FR" sz="1200" b="1" i="0" u="none" strike="noStrike" baseline="0">
              <a:solidFill>
                <a:srgbClr val="000000">
                  <a:lumMod val="65000"/>
                  <a:lumOff val="35000"/>
                </a:srgbClr>
              </a:solidFill>
              <a:latin typeface="Calibri"/>
              <a:cs typeface="Calibri"/>
            </a:endParaRPr>
          </a:p>
        </cx:txPr>
      </cx:axis>
    </cx:plotArea>
  </cx:chart>
  <cx:spPr>
    <a:noFill/>
    <a:ln w="50800">
      <a:solidFill>
        <a:srgbClr val="000000"/>
      </a:solidFill>
    </a:ln>
  </cx:spPr>
</cx:chartSpace>
</file>

<file path=xl/charts/chartEx2.xml><?xml version="1.0" encoding="utf-8"?>
<cx:chartSpace xmlns:a="http://schemas.openxmlformats.org/drawingml/2006/main" xmlns:r="http://schemas.openxmlformats.org/officeDocument/2006/relationships" xmlns:cx="http://schemas.microsoft.com/office/drawing/2014/chartex">
  <cx:chartData>
    <cx:data id="0">
      <cx:strDim type="cat">
        <cx:f dir="row">_xlchart.v2.0</cx:f>
      </cx:strDim>
      <cx:numDim type="val">
        <cx:f dir="row">_xlchart.v2.1</cx:f>
      </cx:numDim>
    </cx:data>
  </cx:chartData>
  <cx:chart>
    <cx:title pos="t" align="ctr" overlay="0">
      <cx:tx>
        <cx:txData>
          <cx:v>Planning: Total Scores </cx:v>
        </cx:txData>
      </cx:tx>
      <cx:spPr>
        <a:noFill/>
      </cx:spPr>
      <cx:txPr>
        <a:bodyPr spcFirstLastPara="1" vertOverflow="ellipsis" horzOverflow="overflow" wrap="square" lIns="0" tIns="0" rIns="0" bIns="0" anchor="ctr" anchorCtr="1"/>
        <a:lstStyle/>
        <a:p>
          <a:pPr algn="ctr" rtl="0">
            <a:defRPr/>
          </a:pPr>
          <a:r>
            <a:rPr lang="fr-FR" sz="1800" b="1" i="0" u="none" strike="noStrike" baseline="0">
              <a:solidFill>
                <a:schemeClr val="tx1"/>
              </a:solidFill>
              <a:latin typeface="Calibri"/>
              <a:cs typeface="Calibri"/>
            </a:rPr>
            <a:t>Planning: Total Scores </a:t>
          </a:r>
        </a:p>
      </cx:txPr>
    </cx:title>
    <cx:plotArea>
      <cx:plotAreaRegion>
        <cx:series layoutId="funnel" uniqueId="{5DD574CD-DBA0-2B41-83A7-01F5716025A7}">
          <cx:dataPt idx="0">
            <cx:spPr>
              <a:solidFill>
                <a:srgbClr val="70AD47">
                  <a:lumMod val="75000"/>
                </a:srgbClr>
              </a:solidFill>
              <a:ln cap="rnd">
                <a:noFill/>
              </a:ln>
              <a:effectLst>
                <a:outerShdw blurRad="50800" dist="38100" dir="16200000" rotWithShape="0">
                  <a:prstClr val="black">
                    <a:alpha val="40000"/>
                  </a:prstClr>
                </a:outerShdw>
              </a:effectLst>
            </cx:spPr>
          </cx:dataPt>
          <cx:dataPt idx="1">
            <cx:spPr>
              <a:solidFill>
                <a:srgbClr val="FFC000"/>
              </a:solidFill>
              <a:ln>
                <a:noFill/>
              </a:ln>
              <a:effectLst>
                <a:innerShdw blurRad="63500" dist="50800" dir="16200000">
                  <a:prstClr val="black">
                    <a:alpha val="50000"/>
                  </a:prstClr>
                </a:innerShdw>
                <a:softEdge rad="25400"/>
              </a:effectLst>
            </cx:spPr>
          </cx:dataPt>
          <cx:dataPt idx="2">
            <cx:spPr>
              <a:solidFill>
                <a:srgbClr val="C00000"/>
              </a:solidFill>
              <a:ln>
                <a:noFill/>
              </a:ln>
              <a:effectLst>
                <a:innerShdw blurRad="63500" dist="50800" dir="16200000">
                  <a:prstClr val="black">
                    <a:alpha val="50000"/>
                  </a:prstClr>
                </a:innerShdw>
                <a:softEdge rad="0"/>
              </a:effectLst>
            </cx:spPr>
          </cx:dataPt>
          <cx:dataLabels>
            <cx:txPr>
              <a:bodyPr spcFirstLastPara="1" vertOverflow="ellipsis" horzOverflow="overflow" wrap="square" lIns="0" tIns="0" rIns="0" bIns="0" anchor="ctr" anchorCtr="1"/>
              <a:lstStyle/>
              <a:p>
                <a:pPr algn="ctr" rtl="0">
                  <a:defRPr sz="2000" b="1">
                    <a:solidFill>
                      <a:schemeClr val="bg1"/>
                    </a:solidFill>
                  </a:defRPr>
                </a:pPr>
                <a:endParaRPr lang="fr-FR" sz="2000" b="1" i="0" u="none" strike="noStrike" baseline="0">
                  <a:solidFill>
                    <a:schemeClr val="bg1"/>
                  </a:solidFill>
                  <a:latin typeface="Calibri"/>
                  <a:cs typeface="Calibri"/>
                </a:endParaRPr>
              </a:p>
            </cx:txPr>
          </cx:dataLabels>
          <cx:dataId val="0"/>
        </cx:series>
      </cx:plotAreaRegion>
      <cx:axis id="0">
        <cx:catScaling gapWidth="0.0599999987"/>
        <cx:tickLabels/>
        <cx:txPr>
          <a:bodyPr spcFirstLastPara="1" vertOverflow="ellipsis" horzOverflow="overflow" wrap="square" lIns="0" tIns="0" rIns="0" bIns="0" anchor="ctr" anchorCtr="1"/>
          <a:lstStyle/>
          <a:p>
            <a:pPr algn="ctr" rtl="0">
              <a:defRPr sz="1100" b="1"/>
            </a:pPr>
            <a:endParaRPr lang="fr-FR" sz="1100" b="1" i="0" u="none" strike="noStrike" baseline="0">
              <a:solidFill>
                <a:srgbClr val="000000">
                  <a:lumMod val="65000"/>
                  <a:lumOff val="35000"/>
                </a:srgbClr>
              </a:solidFill>
              <a:latin typeface="Calibri"/>
              <a:cs typeface="Calibri"/>
            </a:endParaRPr>
          </a:p>
        </cx:txPr>
      </cx:axis>
    </cx:plotArea>
  </cx:chart>
  <cx:spPr>
    <a:noFill/>
    <a:ln w="50800">
      <a:solidFill>
        <a:srgbClr val="000000"/>
      </a:solidFill>
    </a:ln>
  </cx:spPr>
</cx:chartSpace>
</file>

<file path=xl/charts/chartEx3.xml><?xml version="1.0" encoding="utf-8"?>
<cx:chartSpace xmlns:a="http://schemas.openxmlformats.org/drawingml/2006/main" xmlns:r="http://schemas.openxmlformats.org/officeDocument/2006/relationships" xmlns:cx="http://schemas.microsoft.com/office/drawing/2014/chartex">
  <cx:chartData>
    <cx:data id="0">
      <cx:strDim type="cat">
        <cx:f dir="row">_xlchart.v2.2</cx:f>
      </cx:strDim>
      <cx:numDim type="val">
        <cx:f dir="row">_xlchart.v2.3</cx:f>
      </cx:numDim>
    </cx:data>
  </cx:chartData>
  <cx:chart>
    <cx:title pos="t" align="ctr" overlay="0">
      <cx:tx>
        <cx:txData>
          <cx:v>Implementation: Total Scores</cx:v>
        </cx:txData>
      </cx:tx>
      <cx:txPr>
        <a:bodyPr spcFirstLastPara="1" vertOverflow="ellipsis" horzOverflow="overflow" wrap="square" lIns="0" tIns="0" rIns="0" bIns="0" anchor="ctr" anchorCtr="1"/>
        <a:lstStyle/>
        <a:p>
          <a:pPr algn="ctr" rtl="0">
            <a:defRPr sz="1800" b="1">
              <a:solidFill>
                <a:schemeClr val="tx1"/>
              </a:solidFill>
            </a:defRPr>
          </a:pPr>
          <a:r>
            <a:rPr lang="fr-FR" sz="1800" b="1" i="0" u="none" strike="noStrike" baseline="0">
              <a:solidFill>
                <a:schemeClr val="tx1"/>
              </a:solidFill>
              <a:latin typeface="Calibri"/>
              <a:cs typeface="Calibri"/>
            </a:rPr>
            <a:t>Implementation: Total Scores</a:t>
          </a:r>
        </a:p>
      </cx:txPr>
    </cx:title>
    <cx:plotArea>
      <cx:plotAreaRegion>
        <cx:series layoutId="funnel" uniqueId="{E8096B30-DC64-5249-966D-CF3B6BB58D54}">
          <cx:dataPt idx="0">
            <cx:spPr>
              <a:solidFill>
                <a:srgbClr val="70AD47">
                  <a:lumMod val="75000"/>
                </a:srgbClr>
              </a:solidFill>
              <a:ln>
                <a:noFill/>
              </a:ln>
              <a:effectLst>
                <a:outerShdw blurRad="50800" dist="38100" dir="16200000" rotWithShape="0">
                  <a:prstClr val="black">
                    <a:alpha val="40000"/>
                  </a:prstClr>
                </a:outerShdw>
              </a:effectLst>
            </cx:spPr>
          </cx:dataPt>
          <cx:dataPt idx="1">
            <cx:spPr>
              <a:solidFill>
                <a:srgbClr val="FFC000"/>
              </a:solidFill>
              <a:ln>
                <a:noFill/>
              </a:ln>
              <a:effectLst>
                <a:outerShdw blurRad="50800" dist="38100" dir="16200000" rotWithShape="0">
                  <a:prstClr val="black">
                    <a:alpha val="40000"/>
                  </a:prstClr>
                </a:outerShdw>
              </a:effectLst>
            </cx:spPr>
          </cx:dataPt>
          <cx:dataPt idx="2">
            <cx:spPr>
              <a:solidFill>
                <a:srgbClr val="C00000"/>
              </a:solidFill>
              <a:ln>
                <a:noFill/>
              </a:ln>
              <a:effectLst>
                <a:innerShdw blurRad="63500" dist="50800" dir="16200000">
                  <a:srgbClr val="000000">
                    <a:alpha val="50000"/>
                  </a:srgbClr>
                </a:innerShdw>
              </a:effectLst>
            </cx:spPr>
          </cx:dataPt>
          <cx:dataLabels>
            <cx:txPr>
              <a:bodyPr spcFirstLastPara="1" vertOverflow="ellipsis" horzOverflow="overflow" wrap="square" lIns="0" tIns="0" rIns="0" bIns="0" anchor="ctr" anchorCtr="1"/>
              <a:lstStyle/>
              <a:p>
                <a:pPr algn="ctr" rtl="0">
                  <a:defRPr sz="2000" b="1">
                    <a:solidFill>
                      <a:schemeClr val="bg1"/>
                    </a:solidFill>
                  </a:defRPr>
                </a:pPr>
                <a:endParaRPr lang="fr-FR" sz="2000" b="1" i="0" u="none" strike="noStrike" baseline="0">
                  <a:solidFill>
                    <a:schemeClr val="bg1"/>
                  </a:solidFill>
                  <a:latin typeface="Calibri"/>
                  <a:cs typeface="Calibri"/>
                </a:endParaRPr>
              </a:p>
            </cx:txPr>
          </cx:dataLabels>
          <cx:dataId val="0"/>
        </cx:series>
      </cx:plotAreaRegion>
      <cx:axis id="0">
        <cx:catScaling/>
        <cx:tickLabels/>
        <cx:txPr>
          <a:bodyPr spcFirstLastPara="1" vertOverflow="ellipsis" horzOverflow="overflow" wrap="square" lIns="0" tIns="0" rIns="0" bIns="0" anchor="ctr" anchorCtr="1"/>
          <a:lstStyle/>
          <a:p>
            <a:pPr algn="ctr" rtl="0">
              <a:defRPr sz="1100" b="1"/>
            </a:pPr>
            <a:endParaRPr lang="fr-FR" sz="1100" b="1" i="0" u="none" strike="noStrike" baseline="0">
              <a:solidFill>
                <a:srgbClr val="000000">
                  <a:lumMod val="65000"/>
                  <a:lumOff val="35000"/>
                </a:srgbClr>
              </a:solidFill>
              <a:latin typeface="Calibri"/>
              <a:cs typeface="Calibri"/>
            </a:endParaRPr>
          </a:p>
        </cx:txPr>
      </cx:axis>
    </cx:plotArea>
  </cx:chart>
  <cx:spPr>
    <a:noFill/>
    <a:ln w="50800">
      <a:solidFill>
        <a:srgbClr val="000000"/>
      </a:solidFill>
    </a:ln>
  </cx:spPr>
</cx:chartSpace>
</file>

<file path=xl/charts/chartEx4.xml><?xml version="1.0" encoding="utf-8"?>
<cx:chartSpace xmlns:a="http://schemas.openxmlformats.org/drawingml/2006/main" xmlns:r="http://schemas.openxmlformats.org/officeDocument/2006/relationships" xmlns:cx="http://schemas.microsoft.com/office/drawing/2014/chartex">
  <cx:chartData>
    <cx:data id="0">
      <cx:strDim type="cat">
        <cx:f dir="row">_xlchart.v2.4</cx:f>
      </cx:strDim>
      <cx:numDim type="val">
        <cx:f dir="row">_xlchart.v2.5</cx:f>
      </cx:numDim>
    </cx:data>
  </cx:chartData>
  <cx:chart>
    <cx:title pos="t" align="ctr" overlay="0">
      <cx:tx>
        <cx:txData>
          <cx:v>M&amp;E/KM: Total Scores</cx:v>
        </cx:txData>
      </cx:tx>
      <cx:txPr>
        <a:bodyPr spcFirstLastPara="1" vertOverflow="ellipsis" horzOverflow="overflow" wrap="square" lIns="0" tIns="0" rIns="0" bIns="0" anchor="ctr" anchorCtr="1"/>
        <a:lstStyle/>
        <a:p>
          <a:pPr algn="ctr" rtl="0">
            <a:defRPr sz="1800"/>
          </a:pPr>
          <a:r>
            <a:rPr lang="fr-FR" sz="1800" b="1" i="0" u="none" strike="noStrike" baseline="0">
              <a:solidFill>
                <a:schemeClr val="tx1"/>
              </a:solidFill>
              <a:latin typeface="Calibri"/>
              <a:cs typeface="Calibri"/>
            </a:rPr>
            <a:t>M&amp;E/KM: Total Scores</a:t>
          </a:r>
        </a:p>
      </cx:txPr>
    </cx:title>
    <cx:plotArea>
      <cx:plotAreaRegion>
        <cx:plotSurface>
          <cx:spPr>
            <a:ln>
              <a:noFill/>
            </a:ln>
          </cx:spPr>
        </cx:plotSurface>
        <cx:series layoutId="funnel" uniqueId="{9687BB00-7ECE-D644-94CF-FE7216C29A1D}">
          <cx:spPr>
            <a:effectLst>
              <a:outerShdw blurRad="50800" dist="38100" dir="16200000" rotWithShape="0">
                <a:prstClr val="black">
                  <a:alpha val="40000"/>
                </a:prstClr>
              </a:outerShdw>
            </a:effectLst>
          </cx:spPr>
          <cx:dataPt idx="0">
            <cx:spPr>
              <a:solidFill>
                <a:srgbClr val="70AD47">
                  <a:lumMod val="75000"/>
                </a:srgbClr>
              </a:solidFill>
              <a:ln>
                <a:noFill/>
              </a:ln>
            </cx:spPr>
          </cx:dataPt>
          <cx:dataPt idx="1">
            <cx:spPr>
              <a:solidFill>
                <a:srgbClr val="FFC000"/>
              </a:solidFill>
            </cx:spPr>
          </cx:dataPt>
          <cx:dataPt idx="2">
            <cx:spPr>
              <a:solidFill>
                <a:srgbClr val="C00000"/>
              </a:solidFill>
              <a:ln>
                <a:noFill/>
              </a:ln>
              <a:effectLst>
                <a:outerShdw blurRad="50800" dist="38100" dir="16200000" rotWithShape="0">
                  <a:prstClr val="black">
                    <a:alpha val="40000"/>
                  </a:prstClr>
                </a:outerShdw>
              </a:effectLst>
            </cx:spPr>
          </cx:dataPt>
          <cx:dataLabels>
            <cx:txPr>
              <a:bodyPr spcFirstLastPara="1" vertOverflow="ellipsis" horzOverflow="overflow" wrap="square" lIns="0" tIns="0" rIns="0" bIns="0" anchor="ctr" anchorCtr="1"/>
              <a:lstStyle/>
              <a:p>
                <a:pPr algn="ctr" rtl="0">
                  <a:defRPr sz="2000" b="1">
                    <a:solidFill>
                      <a:schemeClr val="bg1"/>
                    </a:solidFill>
                  </a:defRPr>
                </a:pPr>
                <a:endParaRPr lang="fr-FR" sz="2000" b="1" i="0" u="none" strike="noStrike" baseline="0">
                  <a:solidFill>
                    <a:schemeClr val="bg1"/>
                  </a:solidFill>
                  <a:latin typeface="Calibri"/>
                  <a:cs typeface="Calibri"/>
                </a:endParaRPr>
              </a:p>
            </cx:txPr>
            <cx:visibility seriesName="0" categoryName="0" value="1"/>
          </cx:dataLabels>
          <cx:dataId val="0"/>
        </cx:series>
      </cx:plotAreaRegion>
      <cx:axis id="0">
        <cx:catScaling gapWidth="0.0599999987"/>
        <cx:tickLabels/>
        <cx:txPr>
          <a:bodyPr spcFirstLastPara="1" vertOverflow="ellipsis" horzOverflow="overflow" wrap="square" lIns="0" tIns="0" rIns="0" bIns="0" anchor="ctr" anchorCtr="1"/>
          <a:lstStyle/>
          <a:p>
            <a:pPr algn="ctr" rtl="0">
              <a:defRPr sz="1100" b="1"/>
            </a:pPr>
            <a:endParaRPr lang="fr-FR" sz="1100" b="1" i="0" u="none" strike="noStrike" baseline="0">
              <a:solidFill>
                <a:srgbClr val="000000">
                  <a:lumMod val="65000"/>
                  <a:lumOff val="35000"/>
                </a:srgbClr>
              </a:solidFill>
              <a:latin typeface="Calibri"/>
              <a:cs typeface="Calibri"/>
            </a:endParaRPr>
          </a:p>
        </cx:txPr>
      </cx:axis>
    </cx:plotArea>
  </cx:chart>
  <cx:spPr>
    <a:noFill/>
    <a:ln w="50800">
      <a:solidFill>
        <a:srgbClr val="000000"/>
      </a:solidFill>
    </a:ln>
  </cx:spPr>
</cx:chartSpace>
</file>

<file path=xl/charts/chartEx5.xml><?xml version="1.0" encoding="utf-8"?>
<cx:chartSpace xmlns:a="http://schemas.openxmlformats.org/drawingml/2006/main" xmlns:r="http://schemas.openxmlformats.org/officeDocument/2006/relationships" xmlns:cx="http://schemas.microsoft.com/office/drawing/2014/chartex">
  <cx:chartData>
    <cx:data id="0">
      <cx:strDim type="cat">
        <cx:f dir="row">_xlchart.v2.6</cx:f>
      </cx:strDim>
      <cx:numDim type="val">
        <cx:f dir="row">_xlchart.v2.7</cx:f>
      </cx:numDim>
    </cx:data>
  </cx:chartData>
  <cx:chart>
    <cx:title pos="t" align="ctr" overlay="0">
      <cx:tx>
        <cx:txData>
          <cx:v>CIP Development Summary</cx:v>
        </cx:txData>
      </cx:tx>
      <cx:spPr>
        <a:noFill/>
      </cx:spPr>
      <cx:txPr>
        <a:bodyPr spcFirstLastPara="1" vertOverflow="ellipsis" horzOverflow="overflow" wrap="square" lIns="0" tIns="0" rIns="0" bIns="0" anchor="ctr" anchorCtr="1"/>
        <a:lstStyle/>
        <a:p>
          <a:pPr algn="ctr" rtl="0">
            <a:defRPr/>
          </a:pPr>
          <a:r>
            <a:rPr lang="fr-FR" sz="1800" b="1" i="0" u="none" strike="noStrike" baseline="0">
              <a:solidFill>
                <a:schemeClr val="tx1"/>
              </a:solidFill>
              <a:latin typeface="Calibri"/>
              <a:cs typeface="Calibri"/>
            </a:rPr>
            <a:t>CIP Development Summary</a:t>
          </a:r>
        </a:p>
      </cx:txPr>
    </cx:title>
    <cx:plotArea>
      <cx:plotAreaRegion>
        <cx:series layoutId="funnel" uniqueId="{8B400A6E-9CFE-014C-AFE2-FF05C0A8EFF9}">
          <cx:dataPt idx="0">
            <cx:spPr>
              <a:solidFill>
                <a:srgbClr val="70AD47">
                  <a:lumMod val="75000"/>
                </a:srgbClr>
              </a:solidFill>
              <a:effectLst>
                <a:outerShdw blurRad="50800" dist="38100" dir="18900000" algn="bl" rotWithShape="0">
                  <a:prstClr val="black">
                    <a:alpha val="40000"/>
                  </a:prstClr>
                </a:outerShdw>
              </a:effectLst>
            </cx:spPr>
          </cx:dataPt>
          <cx:dataPt idx="1">
            <cx:spPr>
              <a:solidFill>
                <a:srgbClr val="FFC000"/>
              </a:solidFill>
              <a:effectLst>
                <a:outerShdw blurRad="50800" dist="38100" dir="2700000" algn="tl" rotWithShape="0">
                  <a:prstClr val="black">
                    <a:alpha val="40000"/>
                  </a:prstClr>
                </a:outerShdw>
              </a:effectLst>
            </cx:spPr>
          </cx:dataPt>
          <cx:dataPt idx="2">
            <cx:spPr>
              <a:solidFill>
                <a:srgbClr val="C00000"/>
              </a:solidFill>
            </cx:spPr>
          </cx:dataPt>
          <cx:dataLabels>
            <cx:txPr>
              <a:bodyPr spcFirstLastPara="1" vertOverflow="ellipsis" horzOverflow="overflow" wrap="square" lIns="0" tIns="0" rIns="0" bIns="0" anchor="ctr" anchorCtr="1"/>
              <a:lstStyle/>
              <a:p>
                <a:pPr algn="ctr" rtl="0">
                  <a:defRPr sz="2000" b="1">
                    <a:solidFill>
                      <a:schemeClr val="bg1"/>
                    </a:solidFill>
                  </a:defRPr>
                </a:pPr>
                <a:endParaRPr lang="fr-FR" sz="2000" b="1" i="0" u="none" strike="noStrike" baseline="0">
                  <a:solidFill>
                    <a:schemeClr val="bg1"/>
                  </a:solidFill>
                  <a:latin typeface="Calibri"/>
                  <a:cs typeface="Calibri"/>
                </a:endParaRPr>
              </a:p>
            </cx:txPr>
            <cx:visibility seriesName="0" categoryName="0" value="1"/>
          </cx:dataLabels>
          <cx:dataId val="0"/>
        </cx:series>
      </cx:plotAreaRegion>
      <cx:axis id="0">
        <cx:catScaling gapWidth="0.150000006"/>
        <cx:tickLabels/>
        <cx:txPr>
          <a:bodyPr spcFirstLastPara="1" vertOverflow="ellipsis" horzOverflow="overflow" wrap="square" lIns="0" tIns="0" rIns="0" bIns="0" anchor="ctr" anchorCtr="1"/>
          <a:lstStyle/>
          <a:p>
            <a:pPr algn="ctr" rtl="0">
              <a:defRPr sz="1100" b="1">
                <a:solidFill>
                  <a:schemeClr val="tx1"/>
                </a:solidFill>
              </a:defRPr>
            </a:pPr>
            <a:endParaRPr lang="fr-FR" sz="1100" b="1" i="0" u="none" strike="noStrike" baseline="0">
              <a:solidFill>
                <a:schemeClr val="tx1"/>
              </a:solidFill>
              <a:latin typeface="Calibri"/>
              <a:cs typeface="Calibri"/>
            </a:endParaRPr>
          </a:p>
        </cx:txPr>
      </cx:axis>
    </cx:plotArea>
  </cx:chart>
  <cx:spPr>
    <a:noFill/>
    <a:ln w="50800">
      <a:solidFill>
        <a:schemeClr val="tx1"/>
      </a:solid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428">
  <cs:axisTitle>
    <cs:lnRef idx="0"/>
    <cs:fillRef idx="0"/>
    <cs:effectRef idx="0"/>
    <cs:fontRef idx="minor">
      <a:schemeClr val="tx1">
        <a:lumMod val="65000"/>
        <a:lumOff val="35000"/>
      </a:schemeClr>
    </cs:fontRef>
    <cs:defRPr sz="900" cap="all"/>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dk1"/>
    </cs:fontRef>
    <cs:spPr>
      <a:solidFill>
        <a:schemeClr val="bg1"/>
      </a:solidFill>
      <a:ln w="9525" cap="flat" cmpd="sng" algn="ctr">
        <a:solidFill>
          <a:schemeClr val="tx1">
            <a:lumMod val="15000"/>
            <a:lumOff val="85000"/>
          </a:schemeClr>
        </a:solidFill>
        <a:round/>
      </a:ln>
    </cs:spPr>
    <cs:defRPr sz="900"/>
  </cs:chartArea>
  <cs:dataLabel>
    <cs:lnRef idx="0"/>
    <cs:fillRef idx="0"/>
    <cs:effectRef idx="0"/>
    <cs:fontRef idx="minor">
      <a:schemeClr val="tx1">
        <a:lumMod val="75000"/>
        <a:lumOff val="25000"/>
      </a:schemeClr>
    </cs:fontRef>
    <cs:defRPr sz="900"/>
  </cs:dataLabel>
  <cs:dataLabelCallout>
    <cs:lnRef idx="0"/>
    <cs:fillRef idx="0"/>
    <cs:effectRef idx="0"/>
    <cs:fontRef idx="minor">
      <a:schemeClr val="lt1">
        <a:lumMod val="65000"/>
        <a:lumOff val="35000"/>
      </a:schemeClr>
    </cs:fontRef>
    <cs:spPr>
      <a:solidFill>
        <a:schemeClr val="dk1">
          <a:lumMod val="15000"/>
          <a:lumOff val="85000"/>
        </a:schemeClr>
      </a:solidFill>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lumMod val="60000"/>
        </a:schemeClr>
      </a:solidFill>
    </cs:spPr>
  </cs:dataPointMarker>
  <cs:dataPointMarkerLayout symbol="circle" size="8"/>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2857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tx1">
            <a:lumMod val="15000"/>
            <a:lumOff val="85000"/>
          </a:schemeClr>
        </a:solidFill>
        <a:round/>
      </a:ln>
    </cs:spPr>
  </cs:gridlineMajor>
  <cs:gridlineMinor>
    <cs:lnRef idx="0"/>
    <cs:fillRef idx="0"/>
    <cs:effectRef idx="0"/>
    <cs:fontRef idx="minor">
      <a:schemeClr val="dk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25400" cap="flat" cmpd="sng" algn="ctr">
        <a:solidFill>
          <a:schemeClr val="tx1">
            <a:lumMod val="65000"/>
            <a:lumOff val="35000"/>
          </a:schemeClr>
        </a:solidFill>
        <a:round/>
      </a:ln>
    </cs:spPr>
  </cs:hiLoLine>
  <cs:leaderLine>
    <cs:lnRef idx="0"/>
    <cs:fillRef idx="0"/>
    <cs:effectRef idx="0"/>
    <cs:fontRef idx="minor">
      <a:schemeClr val="dk1"/>
    </cs:fontRef>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dk1"/>
    </cs:fontRef>
  </cs:plotArea>
  <cs:plotArea3D mods="allowNoFillOverride allowNoLineOverride">
    <cs:lnRef idx="0"/>
    <cs:fillRef idx="0"/>
    <cs:effectRef idx="0"/>
    <cs:fontRef idx="minor">
      <a:schemeClr val="dk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dk1"/>
    </cs:fontRef>
    <cs:spPr>
      <a:ln w="9525" cap="flat">
        <a:solidFill>
          <a:srgbClr val="D9D9D9"/>
        </a:solidFill>
        <a:round/>
      </a:ln>
    </cs:spPr>
  </cs:seriesLine>
  <cs:title>
    <cs:lnRef idx="0"/>
    <cs:fillRef idx="0"/>
    <cs:effectRef idx="0"/>
    <cs:fontRef idx="major">
      <a:schemeClr val="tx1">
        <a:lumMod val="65000"/>
        <a:lumOff val="35000"/>
      </a:schemeClr>
    </cs:fontRef>
    <cs:defRPr sz="2000"/>
  </cs:title>
  <cs:trendline>
    <cs:lnRef idx="0">
      <cs:styleClr val="auto"/>
    </cs:lnRef>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28575">
        <a:solidFill>
          <a:schemeClr val="tx1">
            <a:lumMod val="50000"/>
            <a:lumOff val="50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430">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419">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424">
  <cs:axisTitle>
    <cs:lnRef idx="0"/>
    <cs:fillRef idx="0"/>
    <cs:effectRef idx="0"/>
    <cs:fontRef idx="minor">
      <a:schemeClr val="dk1">
        <a:lumMod val="75000"/>
        <a:lumOff val="25000"/>
      </a:schemeClr>
    </cs:fontRef>
    <cs:defRPr sz="9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cs:chartArea>
  <cs:dataLabel>
    <cs:lnRef idx="0"/>
    <cs:fillRef idx="0"/>
    <cs:effectRef idx="0"/>
    <cs:fontRef idx="minor">
      <a:schemeClr val="dk1"/>
    </cs:fontRef>
    <cs:defRPr sz="900"/>
  </cs:dataLabel>
  <cs:dataLabelCallout>
    <cs:lnRef idx="0"/>
    <cs:fillRef idx="0"/>
    <cs:effectRef idx="0"/>
    <cs:fontRef idx="minor">
      <a:schemeClr val="lt1"/>
    </cs:fontRef>
    <cs:spPr>
      <a:solidFill>
        <a:schemeClr val="dk1">
          <a:lumMod val="65000"/>
          <a:lumOff val="35000"/>
          <a:alpha val="75000"/>
        </a:schemeClr>
      </a:solidFill>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28575" cap="rnd">
        <a:solidFill>
          <a:schemeClr val="phClr"/>
        </a:solidFill>
        <a:round/>
      </a:ln>
    </cs:spPr>
  </cs:dataPointLine>
  <cs:dataPointMarker>
    <cs:lnRef idx="0"/>
    <cs:fillRef idx="0">
      <cs:styleClr val="auto"/>
    </cs:fillRef>
    <cs:effectRef idx="0"/>
    <cs:fontRef idx="minor">
      <a:schemeClr val="dk1"/>
    </cs:fontRef>
    <cs:spPr>
      <a:solidFill>
        <a:schemeClr val="phClr"/>
      </a:solidFill>
      <a:ln w="9525">
        <a:solidFill>
          <a:schemeClr val="lt1"/>
        </a:solidFill>
      </a:ln>
    </cs:spPr>
  </cs:dataPointMarker>
  <cs:dataPointMarkerLayout symbol="circle" size="6"/>
  <cs:dataPointWireframe>
    <cs:lnRef idx="0">
      <cs:styleClr val="auto"/>
    </cs:lnRef>
    <cs:fillRef idx="0"/>
    <cs:effectRef idx="0"/>
    <cs:fontRef idx="minor">
      <a:schemeClr val="dk1"/>
    </cs:fontRef>
    <cs:spPr>
      <a:ln w="2857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75000"/>
            <a:lumOff val="25000"/>
          </a:schemeClr>
        </a:solidFill>
      </a:ln>
    </cs:spPr>
    <cs:defRPr sz="9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lumOff val="10000"/>
              </a:schemeClr>
            </a:gs>
            <a:gs pos="0">
              <a:schemeClr val="lt1">
                <a:lumMod val="75000"/>
                <a:alpha val="36000"/>
                <a:lumOff val="10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cs:seriesAxis>
  <cs:seriesLine>
    <cs:lnRef idx="0"/>
    <cs:fillRef idx="0"/>
    <cs:effectRef idx="0"/>
    <cs:fontRef idx="minor">
      <a:schemeClr val="dk1"/>
    </cs:fontRef>
    <cs:spPr>
      <a:ln w="9525" cap="flat">
        <a:solidFill>
          <a:schemeClr val="bg1">
            <a:lumMod val="50000"/>
          </a:schemeClr>
        </a:solidFill>
        <a:round/>
      </a:ln>
    </cs:spPr>
  </cs:seriesLine>
  <cs:title>
    <cs:lnRef idx="0"/>
    <cs:fillRef idx="0"/>
    <cs:effectRef idx="0"/>
    <cs:fontRef idx="minor">
      <a:schemeClr val="dk1">
        <a:lumMod val="75000"/>
        <a:lumOff val="25000"/>
      </a:schemeClr>
    </cs:fontRef>
    <cs:defRPr sz="1800" b="1"/>
  </cs:title>
  <cs:trendline>
    <cs:lnRef idx="0"/>
    <cs:fillRef idx="0"/>
    <cs:effectRef idx="0"/>
    <cs:fontRef idx="minor">
      <a:schemeClr val="dk1"/>
    </cs:fontRef>
    <cs:spPr>
      <a:ln w="19050" cap="rnd">
        <a:solidFill>
          <a:schemeClr val="phClr"/>
        </a:solidFill>
        <a:prstDash val="sysDash"/>
      </a:ln>
    </cs:spPr>
  </cs:trendline>
  <cs:trendlineLabel>
    <cs:lnRef idx="0"/>
    <cs:fillRef idx="0"/>
    <cs:effectRef idx="0"/>
    <cs:fontRef idx="minor">
      <a:schemeClr val="dk1">
        <a:lumMod val="75000"/>
        <a:lumOff val="25000"/>
      </a:schemeClr>
    </cs:fontRef>
    <cs:defRPr sz="9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defRPr sz="9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8" Type="http://schemas.microsoft.com/office/2014/relationships/chartEx" Target="../charts/chartEx1.xml"/><Relationship Id="rId3" Type="http://schemas.openxmlformats.org/officeDocument/2006/relationships/chart" Target="../charts/chart3.xml"/><Relationship Id="rId7" Type="http://schemas.openxmlformats.org/officeDocument/2006/relationships/chart" Target="../charts/chart7.xml"/><Relationship Id="rId12" Type="http://schemas.microsoft.com/office/2014/relationships/chartEx" Target="../charts/chartEx5.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microsoft.com/office/2014/relationships/chartEx" Target="../charts/chartEx4.xml"/><Relationship Id="rId5" Type="http://schemas.openxmlformats.org/officeDocument/2006/relationships/chart" Target="../charts/chart5.xml"/><Relationship Id="rId10" Type="http://schemas.microsoft.com/office/2014/relationships/chartEx" Target="../charts/chartEx3.xml"/><Relationship Id="rId4" Type="http://schemas.openxmlformats.org/officeDocument/2006/relationships/chart" Target="../charts/chart4.xml"/><Relationship Id="rId9" Type="http://schemas.microsoft.com/office/2014/relationships/chartEx" Target="../charts/chartEx2.xml"/></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292100</xdr:colOff>
      <xdr:row>55</xdr:row>
      <xdr:rowOff>0</xdr:rowOff>
    </xdr:from>
    <xdr:ext cx="0" cy="2314575"/>
    <xdr:graphicFrame macro="">
      <xdr:nvGraphicFramePr>
        <xdr:cNvPr id="5" name="Chart 4" title="Chart">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fLocksWithSheet="0"/>
  </xdr:oneCellAnchor>
  <xdr:oneCellAnchor>
    <xdr:from>
      <xdr:col>0</xdr:col>
      <xdr:colOff>127000</xdr:colOff>
      <xdr:row>70</xdr:row>
      <xdr:rowOff>114300</xdr:rowOff>
    </xdr:from>
    <xdr:ext cx="4775200" cy="2870200"/>
    <xdr:graphicFrame macro="">
      <xdr:nvGraphicFramePr>
        <xdr:cNvPr id="6" name="Chart 5" title="Chart">
          <a:extLst>
            <a:ext uri="{FF2B5EF4-FFF2-40B4-BE49-F238E27FC236}">
              <a16:creationId xmlns:a16="http://schemas.microsoft.com/office/drawing/2014/main" id="{00000000-0008-0000-0100-000006000000}"/>
            </a:ext>
            <a:ext uri="{147F2762-F138-4A5C-976F-8EAC2B608ADB}">
              <a16:predDERef xmlns:a16="http://schemas.microsoft.com/office/drawing/2014/main" pre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LocksWithSheet="0"/>
  </xdr:oneCellAnchor>
  <xdr:oneCellAnchor>
    <xdr:from>
      <xdr:col>5</xdr:col>
      <xdr:colOff>685800</xdr:colOff>
      <xdr:row>70</xdr:row>
      <xdr:rowOff>88900</xdr:rowOff>
    </xdr:from>
    <xdr:ext cx="4660900" cy="2895600"/>
    <xdr:graphicFrame macro="">
      <xdr:nvGraphicFramePr>
        <xdr:cNvPr id="7" name="Chart 6" title="Chart">
          <a:extLst>
            <a:ext uri="{FF2B5EF4-FFF2-40B4-BE49-F238E27FC236}">
              <a16:creationId xmlns:a16="http://schemas.microsoft.com/office/drawing/2014/main" id="{00000000-0008-0000-0100-000007000000}"/>
            </a:ext>
            <a:ext uri="{147F2762-F138-4A5C-976F-8EAC2B608ADB}">
              <a16:predDERef xmlns:a16="http://schemas.microsoft.com/office/drawing/2014/main" pre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fLocksWithSheet="0"/>
  </xdr:oneCellAnchor>
  <xdr:oneCellAnchor>
    <xdr:from>
      <xdr:col>0</xdr:col>
      <xdr:colOff>355600</xdr:colOff>
      <xdr:row>99</xdr:row>
      <xdr:rowOff>161924</xdr:rowOff>
    </xdr:from>
    <xdr:ext cx="4813300" cy="2962276"/>
    <xdr:graphicFrame macro="">
      <xdr:nvGraphicFramePr>
        <xdr:cNvPr id="8" name="Chart 7" title="Chart">
          <a:extLst>
            <a:ext uri="{FF2B5EF4-FFF2-40B4-BE49-F238E27FC236}">
              <a16:creationId xmlns:a16="http://schemas.microsoft.com/office/drawing/2014/main" id="{00000000-0008-0000-0100-000008000000}"/>
            </a:ext>
            <a:ext uri="{147F2762-F138-4A5C-976F-8EAC2B608ADB}">
              <a16:predDERef xmlns:a16="http://schemas.microsoft.com/office/drawing/2014/main" pre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fLocksWithSheet="0"/>
  </xdr:oneCellAnchor>
  <xdr:oneCellAnchor>
    <xdr:from>
      <xdr:col>6</xdr:col>
      <xdr:colOff>101600</xdr:colOff>
      <xdr:row>99</xdr:row>
      <xdr:rowOff>136524</xdr:rowOff>
    </xdr:from>
    <xdr:ext cx="4699000" cy="2936876"/>
    <xdr:graphicFrame macro="">
      <xdr:nvGraphicFramePr>
        <xdr:cNvPr id="9" name="Chart 8" title="Chart">
          <a:extLst>
            <a:ext uri="{FF2B5EF4-FFF2-40B4-BE49-F238E27FC236}">
              <a16:creationId xmlns:a16="http://schemas.microsoft.com/office/drawing/2014/main" id="{00000000-0008-0000-0100-000009000000}"/>
            </a:ext>
            <a:ext uri="{147F2762-F138-4A5C-976F-8EAC2B608ADB}">
              <a16:predDERef xmlns:a16="http://schemas.microsoft.com/office/drawing/2014/main" pre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fLocksWithSheet="0"/>
  </xdr:oneCellAnchor>
  <xdr:oneCellAnchor>
    <xdr:from>
      <xdr:col>3</xdr:col>
      <xdr:colOff>431800</xdr:colOff>
      <xdr:row>130</xdr:row>
      <xdr:rowOff>76200</xdr:rowOff>
    </xdr:from>
    <xdr:ext cx="4965700" cy="3124199"/>
    <xdr:graphicFrame macro="">
      <xdr:nvGraphicFramePr>
        <xdr:cNvPr id="10" name="Chart 9" title="Chart">
          <a:extLst>
            <a:ext uri="{FF2B5EF4-FFF2-40B4-BE49-F238E27FC236}">
              <a16:creationId xmlns:a16="http://schemas.microsoft.com/office/drawing/2014/main" id="{00000000-0008-0000-0100-00000A000000}"/>
            </a:ext>
            <a:ext uri="{147F2762-F138-4A5C-976F-8EAC2B608ADB}">
              <a16:predDERef xmlns:a16="http://schemas.microsoft.com/office/drawing/2014/main" pred="{00000000-0008-0000-0100-000009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fLocksWithSheet="0"/>
  </xdr:oneCellAnchor>
  <xdr:oneCellAnchor>
    <xdr:from>
      <xdr:col>5</xdr:col>
      <xdr:colOff>790575</xdr:colOff>
      <xdr:row>55</xdr:row>
      <xdr:rowOff>0</xdr:rowOff>
    </xdr:from>
    <xdr:ext cx="0" cy="2209800"/>
    <xdr:graphicFrame macro="">
      <xdr:nvGraphicFramePr>
        <xdr:cNvPr id="12" name="Chart 11" title="Chart">
          <a:extLst>
            <a:ext uri="{FF2B5EF4-FFF2-40B4-BE49-F238E27FC236}">
              <a16:creationId xmlns:a16="http://schemas.microsoft.com/office/drawing/2014/main" id="{00000000-0008-0000-0100-00000C000000}"/>
            </a:ext>
            <a:ext uri="{147F2762-F138-4A5C-976F-8EAC2B608ADB}">
              <a16:predDERef xmlns:a16="http://schemas.microsoft.com/office/drawing/2014/main" pred="{00000000-0008-0000-0100-00000A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fLocksWithSheet="0"/>
  </xdr:oneCellAnchor>
  <xdr:twoCellAnchor>
    <xdr:from>
      <xdr:col>0</xdr:col>
      <xdr:colOff>114300</xdr:colOff>
      <xdr:row>4</xdr:row>
      <xdr:rowOff>25400</xdr:rowOff>
    </xdr:from>
    <xdr:to>
      <xdr:col>1</xdr:col>
      <xdr:colOff>254000</xdr:colOff>
      <xdr:row>14</xdr:row>
      <xdr:rowOff>228600</xdr:rowOff>
    </xdr:to>
    <xdr:grpSp>
      <xdr:nvGrpSpPr>
        <xdr:cNvPr id="85" name="Groupe 84">
          <a:extLst>
            <a:ext uri="{FF2B5EF4-FFF2-40B4-BE49-F238E27FC236}">
              <a16:creationId xmlns:a16="http://schemas.microsoft.com/office/drawing/2014/main" id="{FB44B300-E829-AF42-9A77-C863C9B15F8B}"/>
            </a:ext>
          </a:extLst>
        </xdr:cNvPr>
        <xdr:cNvGrpSpPr/>
      </xdr:nvGrpSpPr>
      <xdr:grpSpPr>
        <a:xfrm>
          <a:off x="114300" y="1244600"/>
          <a:ext cx="1003300" cy="2413000"/>
          <a:chOff x="1943100" y="927100"/>
          <a:chExt cx="990600" cy="2387600"/>
        </a:xfrm>
      </xdr:grpSpPr>
      <xdr:sp macro="" textlink="">
        <xdr:nvSpPr>
          <xdr:cNvPr id="86" name="Rectangle : coins arrondis 85">
            <a:extLst>
              <a:ext uri="{FF2B5EF4-FFF2-40B4-BE49-F238E27FC236}">
                <a16:creationId xmlns:a16="http://schemas.microsoft.com/office/drawing/2014/main" id="{397EE436-DC11-5149-AF72-739DF51C9C16}"/>
              </a:ext>
            </a:extLst>
          </xdr:cNvPr>
          <xdr:cNvSpPr/>
        </xdr:nvSpPr>
        <xdr:spPr>
          <a:xfrm>
            <a:off x="1943100" y="927100"/>
            <a:ext cx="990600" cy="2387600"/>
          </a:xfrm>
          <a:prstGeom prst="roundRect">
            <a:avLst/>
          </a:prstGeom>
          <a:solidFill>
            <a:schemeClr val="tx1">
              <a:lumMod val="50000"/>
              <a:lumOff val="50000"/>
            </a:schemeClr>
          </a:solidFill>
          <a:ln>
            <a:solidFill>
              <a:schemeClr val="tx1">
                <a:lumMod val="50000"/>
                <a:lumOff val="50000"/>
              </a:schemeClr>
            </a:solid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87" name="Ellipse 86">
            <a:extLst>
              <a:ext uri="{FF2B5EF4-FFF2-40B4-BE49-F238E27FC236}">
                <a16:creationId xmlns:a16="http://schemas.microsoft.com/office/drawing/2014/main" id="{1D284D22-A19F-104A-A65B-5DD373F03FD8}"/>
              </a:ext>
            </a:extLst>
          </xdr:cNvPr>
          <xdr:cNvSpPr/>
        </xdr:nvSpPr>
        <xdr:spPr>
          <a:xfrm>
            <a:off x="2082800" y="1054100"/>
            <a:ext cx="673100" cy="647700"/>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88" name="Ellipse 87">
            <a:extLst>
              <a:ext uri="{FF2B5EF4-FFF2-40B4-BE49-F238E27FC236}">
                <a16:creationId xmlns:a16="http://schemas.microsoft.com/office/drawing/2014/main" id="{A8C3257F-3220-4649-A231-4BD8E3FE9CFF}"/>
              </a:ext>
            </a:extLst>
          </xdr:cNvPr>
          <xdr:cNvSpPr/>
        </xdr:nvSpPr>
        <xdr:spPr>
          <a:xfrm>
            <a:off x="2082800" y="1816100"/>
            <a:ext cx="673100" cy="64770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89" name="Ellipse 88">
            <a:extLst>
              <a:ext uri="{FF2B5EF4-FFF2-40B4-BE49-F238E27FC236}">
                <a16:creationId xmlns:a16="http://schemas.microsoft.com/office/drawing/2014/main" id="{3FA38D82-F7D0-7849-8144-2553FCBD9793}"/>
              </a:ext>
            </a:extLst>
          </xdr:cNvPr>
          <xdr:cNvSpPr/>
        </xdr:nvSpPr>
        <xdr:spPr>
          <a:xfrm>
            <a:off x="2070100" y="2565400"/>
            <a:ext cx="673100" cy="647700"/>
          </a:xfrm>
          <a:prstGeom prst="ellipse">
            <a:avLst/>
          </a:prstGeom>
          <a:solidFill>
            <a:srgbClr val="92D05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0</xdr:col>
      <xdr:colOff>127000</xdr:colOff>
      <xdr:row>6</xdr:row>
      <xdr:rowOff>114300</xdr:rowOff>
    </xdr:from>
    <xdr:to>
      <xdr:col>1</xdr:col>
      <xdr:colOff>304800</xdr:colOff>
      <xdr:row>12</xdr:row>
      <xdr:rowOff>12700</xdr:rowOff>
    </xdr:to>
    <xdr:sp macro="" textlink="$O$12">
      <xdr:nvSpPr>
        <xdr:cNvPr id="90" name="ZoneTexte 89">
          <a:extLst>
            <a:ext uri="{FF2B5EF4-FFF2-40B4-BE49-F238E27FC236}">
              <a16:creationId xmlns:a16="http://schemas.microsoft.com/office/drawing/2014/main" id="{F1B462BE-C1EF-C04F-9AD4-33EE6DA949E9}"/>
            </a:ext>
          </a:extLst>
        </xdr:cNvPr>
        <xdr:cNvSpPr txBox="1"/>
      </xdr:nvSpPr>
      <xdr:spPr>
        <a:xfrm>
          <a:off x="127000" y="1295400"/>
          <a:ext cx="1028700" cy="127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E5F1460-5830-FF4A-A400-7A734388426C}"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8000">
            <a:solidFill>
              <a:srgbClr val="FFC000"/>
            </a:solidFill>
            <a:effectLst>
              <a:outerShdw blurRad="50800" dist="38100" dir="2700000" algn="tl" rotWithShape="0">
                <a:srgbClr val="FFC000">
                  <a:alpha val="40000"/>
                </a:srgbClr>
              </a:outerShdw>
            </a:effectLst>
          </a:endParaRPr>
        </a:p>
      </xdr:txBody>
    </xdr:sp>
    <xdr:clientData/>
  </xdr:twoCellAnchor>
  <xdr:twoCellAnchor>
    <xdr:from>
      <xdr:col>0</xdr:col>
      <xdr:colOff>79375</xdr:colOff>
      <xdr:row>2</xdr:row>
      <xdr:rowOff>323850</xdr:rowOff>
    </xdr:from>
    <xdr:to>
      <xdr:col>1</xdr:col>
      <xdr:colOff>206375</xdr:colOff>
      <xdr:row>9</xdr:row>
      <xdr:rowOff>31750</xdr:rowOff>
    </xdr:to>
    <xdr:sp macro="" textlink="$O$11">
      <xdr:nvSpPr>
        <xdr:cNvPr id="92" name="ZoneTexte 91">
          <a:extLst>
            <a:ext uri="{FF2B5EF4-FFF2-40B4-BE49-F238E27FC236}">
              <a16:creationId xmlns:a16="http://schemas.microsoft.com/office/drawing/2014/main" id="{C4D70E9B-059B-6443-90FB-6203A99EF036}"/>
            </a:ext>
            <a:ext uri="{147F2762-F138-4A5C-976F-8EAC2B608ADB}">
              <a16:predDERef xmlns:a16="http://schemas.microsoft.com/office/drawing/2014/main" pred="{F1B462BE-C1EF-C04F-9AD4-33EE6DA949E9}"/>
            </a:ext>
          </a:extLst>
        </xdr:cNvPr>
        <xdr:cNvSpPr txBox="1"/>
      </xdr:nvSpPr>
      <xdr:spPr>
        <a:xfrm>
          <a:off x="79375" y="942975"/>
          <a:ext cx="974725" cy="13557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35ED7EB-48BD-C24E-AB40-D383C31A3094}"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6000">
            <a:solidFill>
              <a:srgbClr val="C00000"/>
            </a:solidFill>
            <a:effectLst>
              <a:outerShdw blurRad="50800" dist="38100" dir="2700000" algn="tl" rotWithShape="0">
                <a:srgbClr val="C00000">
                  <a:alpha val="40000"/>
                </a:srgbClr>
              </a:outerShdw>
            </a:effectLst>
          </a:endParaRPr>
        </a:p>
      </xdr:txBody>
    </xdr:sp>
    <xdr:clientData/>
  </xdr:twoCellAnchor>
  <xdr:twoCellAnchor>
    <xdr:from>
      <xdr:col>0</xdr:col>
      <xdr:colOff>76200</xdr:colOff>
      <xdr:row>10</xdr:row>
      <xdr:rowOff>0</xdr:rowOff>
    </xdr:from>
    <xdr:to>
      <xdr:col>1</xdr:col>
      <xdr:colOff>177800</xdr:colOff>
      <xdr:row>14</xdr:row>
      <xdr:rowOff>152400</xdr:rowOff>
    </xdr:to>
    <xdr:sp macro="" textlink="$O$13">
      <xdr:nvSpPr>
        <xdr:cNvPr id="93" name="ZoneTexte 92">
          <a:extLst>
            <a:ext uri="{FF2B5EF4-FFF2-40B4-BE49-F238E27FC236}">
              <a16:creationId xmlns:a16="http://schemas.microsoft.com/office/drawing/2014/main" id="{B689EFFA-1172-B743-9A88-DAE396253FB0}"/>
            </a:ext>
          </a:extLst>
        </xdr:cNvPr>
        <xdr:cNvSpPr txBox="1"/>
      </xdr:nvSpPr>
      <xdr:spPr>
        <a:xfrm>
          <a:off x="76200" y="2057400"/>
          <a:ext cx="952500" cy="1054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8EDA287-7F53-134A-BF8E-3B887C934953}"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8000">
            <a:solidFill>
              <a:schemeClr val="accent6">
                <a:lumMod val="75000"/>
              </a:schemeClr>
            </a:solidFill>
            <a:effectLst>
              <a:outerShdw blurRad="50800" dist="38100" dir="2700000" algn="tl" rotWithShape="0">
                <a:schemeClr val="accent6">
                  <a:lumMod val="75000"/>
                  <a:alpha val="40000"/>
                </a:schemeClr>
              </a:outerShdw>
            </a:effectLst>
          </a:endParaRPr>
        </a:p>
      </xdr:txBody>
    </xdr:sp>
    <xdr:clientData/>
  </xdr:twoCellAnchor>
  <xdr:twoCellAnchor>
    <xdr:from>
      <xdr:col>2</xdr:col>
      <xdr:colOff>114300</xdr:colOff>
      <xdr:row>4</xdr:row>
      <xdr:rowOff>25400</xdr:rowOff>
    </xdr:from>
    <xdr:to>
      <xdr:col>3</xdr:col>
      <xdr:colOff>254000</xdr:colOff>
      <xdr:row>14</xdr:row>
      <xdr:rowOff>228600</xdr:rowOff>
    </xdr:to>
    <xdr:grpSp>
      <xdr:nvGrpSpPr>
        <xdr:cNvPr id="94" name="Groupe 93">
          <a:extLst>
            <a:ext uri="{FF2B5EF4-FFF2-40B4-BE49-F238E27FC236}">
              <a16:creationId xmlns:a16="http://schemas.microsoft.com/office/drawing/2014/main" id="{75E40473-9116-F64B-B1F8-0414BCFF2DA0}"/>
            </a:ext>
          </a:extLst>
        </xdr:cNvPr>
        <xdr:cNvGrpSpPr/>
      </xdr:nvGrpSpPr>
      <xdr:grpSpPr>
        <a:xfrm>
          <a:off x="1841500" y="1244600"/>
          <a:ext cx="1003300" cy="2413000"/>
          <a:chOff x="1943100" y="927100"/>
          <a:chExt cx="990600" cy="2387600"/>
        </a:xfrm>
      </xdr:grpSpPr>
      <xdr:sp macro="" textlink="">
        <xdr:nvSpPr>
          <xdr:cNvPr id="95" name="Rectangle : coins arrondis 94">
            <a:extLst>
              <a:ext uri="{FF2B5EF4-FFF2-40B4-BE49-F238E27FC236}">
                <a16:creationId xmlns:a16="http://schemas.microsoft.com/office/drawing/2014/main" id="{EEE0EB27-2703-834E-9BDF-75B987DA12B8}"/>
              </a:ext>
            </a:extLst>
          </xdr:cNvPr>
          <xdr:cNvSpPr/>
        </xdr:nvSpPr>
        <xdr:spPr>
          <a:xfrm>
            <a:off x="1943100" y="927100"/>
            <a:ext cx="990600" cy="2387600"/>
          </a:xfrm>
          <a:prstGeom prst="roundRect">
            <a:avLst/>
          </a:prstGeom>
          <a:solidFill>
            <a:schemeClr val="tx1">
              <a:lumMod val="50000"/>
              <a:lumOff val="50000"/>
            </a:schemeClr>
          </a:solidFill>
          <a:ln>
            <a:solidFill>
              <a:schemeClr val="tx1">
                <a:lumMod val="50000"/>
                <a:lumOff val="50000"/>
              </a:schemeClr>
            </a:solid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96" name="Ellipse 95">
            <a:extLst>
              <a:ext uri="{FF2B5EF4-FFF2-40B4-BE49-F238E27FC236}">
                <a16:creationId xmlns:a16="http://schemas.microsoft.com/office/drawing/2014/main" id="{BC804C0F-A8A8-9941-86AF-38B31CE9F181}"/>
              </a:ext>
            </a:extLst>
          </xdr:cNvPr>
          <xdr:cNvSpPr/>
        </xdr:nvSpPr>
        <xdr:spPr>
          <a:xfrm>
            <a:off x="2082800" y="1054100"/>
            <a:ext cx="673100" cy="647700"/>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97" name="Ellipse 96">
            <a:extLst>
              <a:ext uri="{FF2B5EF4-FFF2-40B4-BE49-F238E27FC236}">
                <a16:creationId xmlns:a16="http://schemas.microsoft.com/office/drawing/2014/main" id="{F30AAB18-88A3-224E-948A-1218171B0270}"/>
              </a:ext>
            </a:extLst>
          </xdr:cNvPr>
          <xdr:cNvSpPr/>
        </xdr:nvSpPr>
        <xdr:spPr>
          <a:xfrm>
            <a:off x="2082800" y="1816100"/>
            <a:ext cx="673100" cy="64770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98" name="Ellipse 97">
            <a:extLst>
              <a:ext uri="{FF2B5EF4-FFF2-40B4-BE49-F238E27FC236}">
                <a16:creationId xmlns:a16="http://schemas.microsoft.com/office/drawing/2014/main" id="{64A7159B-BAE3-1F4C-9827-1C53094C5D55}"/>
              </a:ext>
            </a:extLst>
          </xdr:cNvPr>
          <xdr:cNvSpPr/>
        </xdr:nvSpPr>
        <xdr:spPr>
          <a:xfrm>
            <a:off x="2070100" y="2565400"/>
            <a:ext cx="673100" cy="647700"/>
          </a:xfrm>
          <a:prstGeom prst="ellipse">
            <a:avLst/>
          </a:prstGeom>
          <a:solidFill>
            <a:srgbClr val="92D05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4</xdr:col>
      <xdr:colOff>12700</xdr:colOff>
      <xdr:row>4</xdr:row>
      <xdr:rowOff>38100</xdr:rowOff>
    </xdr:from>
    <xdr:to>
      <xdr:col>5</xdr:col>
      <xdr:colOff>152400</xdr:colOff>
      <xdr:row>14</xdr:row>
      <xdr:rowOff>241300</xdr:rowOff>
    </xdr:to>
    <xdr:grpSp>
      <xdr:nvGrpSpPr>
        <xdr:cNvPr id="99" name="Groupe 98">
          <a:extLst>
            <a:ext uri="{FF2B5EF4-FFF2-40B4-BE49-F238E27FC236}">
              <a16:creationId xmlns:a16="http://schemas.microsoft.com/office/drawing/2014/main" id="{D06EDECB-E021-6C4C-80EB-42CA6ABC39CA}"/>
            </a:ext>
          </a:extLst>
        </xdr:cNvPr>
        <xdr:cNvGrpSpPr/>
      </xdr:nvGrpSpPr>
      <xdr:grpSpPr>
        <a:xfrm>
          <a:off x="3467100" y="1257300"/>
          <a:ext cx="1003300" cy="2413000"/>
          <a:chOff x="1943100" y="927100"/>
          <a:chExt cx="990600" cy="2387600"/>
        </a:xfrm>
      </xdr:grpSpPr>
      <xdr:sp macro="" textlink="">
        <xdr:nvSpPr>
          <xdr:cNvPr id="100" name="Rectangle : coins arrondis 99">
            <a:extLst>
              <a:ext uri="{FF2B5EF4-FFF2-40B4-BE49-F238E27FC236}">
                <a16:creationId xmlns:a16="http://schemas.microsoft.com/office/drawing/2014/main" id="{42541546-2861-074B-806C-FB6219542959}"/>
              </a:ext>
            </a:extLst>
          </xdr:cNvPr>
          <xdr:cNvSpPr/>
        </xdr:nvSpPr>
        <xdr:spPr>
          <a:xfrm>
            <a:off x="1943100" y="927100"/>
            <a:ext cx="990600" cy="2387600"/>
          </a:xfrm>
          <a:prstGeom prst="roundRect">
            <a:avLst/>
          </a:prstGeom>
          <a:solidFill>
            <a:schemeClr val="tx1">
              <a:lumMod val="50000"/>
              <a:lumOff val="50000"/>
            </a:schemeClr>
          </a:solidFill>
          <a:ln>
            <a:solidFill>
              <a:schemeClr val="tx1">
                <a:lumMod val="50000"/>
                <a:lumOff val="50000"/>
              </a:schemeClr>
            </a:solid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01" name="Ellipse 100">
            <a:extLst>
              <a:ext uri="{FF2B5EF4-FFF2-40B4-BE49-F238E27FC236}">
                <a16:creationId xmlns:a16="http://schemas.microsoft.com/office/drawing/2014/main" id="{1529B522-6684-184B-9AA7-E5D24A46FE47}"/>
              </a:ext>
            </a:extLst>
          </xdr:cNvPr>
          <xdr:cNvSpPr/>
        </xdr:nvSpPr>
        <xdr:spPr>
          <a:xfrm>
            <a:off x="2082800" y="1054100"/>
            <a:ext cx="673100" cy="647700"/>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02" name="Ellipse 101">
            <a:extLst>
              <a:ext uri="{FF2B5EF4-FFF2-40B4-BE49-F238E27FC236}">
                <a16:creationId xmlns:a16="http://schemas.microsoft.com/office/drawing/2014/main" id="{A96C6274-84EB-6445-A972-44B877FB437F}"/>
              </a:ext>
            </a:extLst>
          </xdr:cNvPr>
          <xdr:cNvSpPr/>
        </xdr:nvSpPr>
        <xdr:spPr>
          <a:xfrm>
            <a:off x="2082800" y="1816100"/>
            <a:ext cx="673100" cy="64770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03" name="Ellipse 102">
            <a:extLst>
              <a:ext uri="{FF2B5EF4-FFF2-40B4-BE49-F238E27FC236}">
                <a16:creationId xmlns:a16="http://schemas.microsoft.com/office/drawing/2014/main" id="{DFF36DB6-5A6C-754A-9EC3-436DC44669BB}"/>
              </a:ext>
            </a:extLst>
          </xdr:cNvPr>
          <xdr:cNvSpPr/>
        </xdr:nvSpPr>
        <xdr:spPr>
          <a:xfrm>
            <a:off x="2070100" y="2565400"/>
            <a:ext cx="673100" cy="647700"/>
          </a:xfrm>
          <a:prstGeom prst="ellipse">
            <a:avLst/>
          </a:prstGeom>
          <a:solidFill>
            <a:srgbClr val="92D05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0</xdr:col>
      <xdr:colOff>469900</xdr:colOff>
      <xdr:row>39</xdr:row>
      <xdr:rowOff>114300</xdr:rowOff>
    </xdr:from>
    <xdr:to>
      <xdr:col>1</xdr:col>
      <xdr:colOff>609600</xdr:colOff>
      <xdr:row>52</xdr:row>
      <xdr:rowOff>114300</xdr:rowOff>
    </xdr:to>
    <xdr:grpSp>
      <xdr:nvGrpSpPr>
        <xdr:cNvPr id="104" name="Groupe 103">
          <a:extLst>
            <a:ext uri="{FF2B5EF4-FFF2-40B4-BE49-F238E27FC236}">
              <a16:creationId xmlns:a16="http://schemas.microsoft.com/office/drawing/2014/main" id="{EE5B8A5D-F55D-914B-884C-1618AE878431}"/>
            </a:ext>
          </a:extLst>
        </xdr:cNvPr>
        <xdr:cNvGrpSpPr/>
      </xdr:nvGrpSpPr>
      <xdr:grpSpPr>
        <a:xfrm>
          <a:off x="469900" y="8928100"/>
          <a:ext cx="1003300" cy="2641600"/>
          <a:chOff x="1943100" y="927100"/>
          <a:chExt cx="990600" cy="2387600"/>
        </a:xfrm>
      </xdr:grpSpPr>
      <xdr:sp macro="" textlink="">
        <xdr:nvSpPr>
          <xdr:cNvPr id="105" name="Rectangle : coins arrondis 104">
            <a:extLst>
              <a:ext uri="{FF2B5EF4-FFF2-40B4-BE49-F238E27FC236}">
                <a16:creationId xmlns:a16="http://schemas.microsoft.com/office/drawing/2014/main" id="{B3F6A80D-7AC5-F74F-B7B1-01D2BBBC0206}"/>
              </a:ext>
            </a:extLst>
          </xdr:cNvPr>
          <xdr:cNvSpPr/>
        </xdr:nvSpPr>
        <xdr:spPr>
          <a:xfrm>
            <a:off x="1943100" y="927100"/>
            <a:ext cx="990600" cy="2387600"/>
          </a:xfrm>
          <a:prstGeom prst="roundRect">
            <a:avLst/>
          </a:prstGeom>
          <a:solidFill>
            <a:schemeClr val="tx1">
              <a:lumMod val="50000"/>
              <a:lumOff val="50000"/>
            </a:schemeClr>
          </a:solidFill>
          <a:ln>
            <a:solidFill>
              <a:schemeClr val="tx1">
                <a:lumMod val="50000"/>
                <a:lumOff val="50000"/>
              </a:schemeClr>
            </a:solidFill>
          </a:ln>
          <a:effectLst>
            <a:outerShdw blurRad="50800" dist="38100" dir="5400000" algn="t" rotWithShape="0">
              <a:prstClr val="black">
                <a:alpha val="40000"/>
              </a:prstClr>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06" name="Ellipse 105">
            <a:extLst>
              <a:ext uri="{FF2B5EF4-FFF2-40B4-BE49-F238E27FC236}">
                <a16:creationId xmlns:a16="http://schemas.microsoft.com/office/drawing/2014/main" id="{FC7DB9AB-C3A3-0448-9B9B-438E3A01C259}"/>
              </a:ext>
            </a:extLst>
          </xdr:cNvPr>
          <xdr:cNvSpPr/>
        </xdr:nvSpPr>
        <xdr:spPr>
          <a:xfrm>
            <a:off x="2082800" y="1054100"/>
            <a:ext cx="673100" cy="647700"/>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07" name="Ellipse 106">
            <a:extLst>
              <a:ext uri="{FF2B5EF4-FFF2-40B4-BE49-F238E27FC236}">
                <a16:creationId xmlns:a16="http://schemas.microsoft.com/office/drawing/2014/main" id="{40B7EF8D-D8D0-974F-BF85-DF18511BBF3D}"/>
              </a:ext>
            </a:extLst>
          </xdr:cNvPr>
          <xdr:cNvSpPr/>
        </xdr:nvSpPr>
        <xdr:spPr>
          <a:xfrm>
            <a:off x="2082800" y="1816100"/>
            <a:ext cx="673100" cy="64770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08" name="Ellipse 107">
            <a:extLst>
              <a:ext uri="{FF2B5EF4-FFF2-40B4-BE49-F238E27FC236}">
                <a16:creationId xmlns:a16="http://schemas.microsoft.com/office/drawing/2014/main" id="{235460D2-0845-AD47-BE6B-5B8510D94FA1}"/>
              </a:ext>
            </a:extLst>
          </xdr:cNvPr>
          <xdr:cNvSpPr/>
        </xdr:nvSpPr>
        <xdr:spPr>
          <a:xfrm>
            <a:off x="2070100" y="2565400"/>
            <a:ext cx="673100" cy="647700"/>
          </a:xfrm>
          <a:prstGeom prst="ellipse">
            <a:avLst/>
          </a:prstGeom>
          <a:solidFill>
            <a:srgbClr val="92D05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clientData/>
  </xdr:twoCellAnchor>
  <xdr:twoCellAnchor>
    <xdr:from>
      <xdr:col>0</xdr:col>
      <xdr:colOff>0</xdr:colOff>
      <xdr:row>3</xdr:row>
      <xdr:rowOff>152400</xdr:rowOff>
    </xdr:from>
    <xdr:to>
      <xdr:col>5</xdr:col>
      <xdr:colOff>660400</xdr:colOff>
      <xdr:row>15</xdr:row>
      <xdr:rowOff>88900</xdr:rowOff>
    </xdr:to>
    <xdr:sp macro="" textlink="">
      <xdr:nvSpPr>
        <xdr:cNvPr id="109" name="ZoneTexte 108">
          <a:extLst>
            <a:ext uri="{FF2B5EF4-FFF2-40B4-BE49-F238E27FC236}">
              <a16:creationId xmlns:a16="http://schemas.microsoft.com/office/drawing/2014/main" id="{795ECDE6-78F0-B948-B915-08F7C5E07AFF}"/>
            </a:ext>
          </a:extLst>
        </xdr:cNvPr>
        <xdr:cNvSpPr txBox="1"/>
      </xdr:nvSpPr>
      <xdr:spPr>
        <a:xfrm>
          <a:off x="0" y="723900"/>
          <a:ext cx="4914900" cy="2616200"/>
        </a:xfrm>
        <a:prstGeom prst="rect">
          <a:avLst/>
        </a:prstGeom>
        <a:noFill/>
        <a:ln w="508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fr-FR" sz="1100"/>
        </a:p>
      </xdr:txBody>
    </xdr:sp>
    <xdr:clientData/>
  </xdr:twoCellAnchor>
  <xdr:twoCellAnchor>
    <xdr:from>
      <xdr:col>2</xdr:col>
      <xdr:colOff>76200</xdr:colOff>
      <xdr:row>2</xdr:row>
      <xdr:rowOff>165100</xdr:rowOff>
    </xdr:from>
    <xdr:to>
      <xdr:col>3</xdr:col>
      <xdr:colOff>596900</xdr:colOff>
      <xdr:row>9</xdr:row>
      <xdr:rowOff>38100</xdr:rowOff>
    </xdr:to>
    <xdr:sp macro="" textlink="$O$13">
      <xdr:nvSpPr>
        <xdr:cNvPr id="2" name="ZoneTexte 1">
          <a:extLst>
            <a:ext uri="{FF2B5EF4-FFF2-40B4-BE49-F238E27FC236}">
              <a16:creationId xmlns:a16="http://schemas.microsoft.com/office/drawing/2014/main" id="{39F32B0E-2CB3-D54C-BC11-0ED6723C66E1}"/>
            </a:ext>
          </a:extLst>
        </xdr:cNvPr>
        <xdr:cNvSpPr txBox="1"/>
      </xdr:nvSpPr>
      <xdr:spPr>
        <a:xfrm>
          <a:off x="1778000" y="546100"/>
          <a:ext cx="1371600" cy="1346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5AF5CF5-D85D-C04F-9AE8-955EF4A5D11F}" type="TxLink">
            <a:rPr lang="en-US" sz="8800" b="1" i="0" u="none" strike="noStrike">
              <a:ln>
                <a:noFill/>
              </a:ln>
              <a:solidFill>
                <a:srgbClr val="C00000"/>
              </a:solidFill>
              <a:effectLst>
                <a:outerShdw blurRad="50800" dist="38100" dir="2700000" algn="tl" rotWithShape="0">
                  <a:srgbClr val="C00000">
                    <a:alpha val="40000"/>
                  </a:srgbClr>
                </a:outerShdw>
              </a:effectLst>
              <a:latin typeface="Wingdings"/>
            </a:rPr>
            <a:pPr/>
            <a:t> </a:t>
          </a:fld>
          <a:endParaRPr lang="fr-FR" sz="400000">
            <a:ln>
              <a:noFill/>
            </a:ln>
            <a:solidFill>
              <a:srgbClr val="C00000"/>
            </a:solidFill>
            <a:effectLst>
              <a:outerShdw blurRad="50800" dist="38100" dir="2700000" algn="tl" rotWithShape="0">
                <a:srgbClr val="C00000">
                  <a:alpha val="40000"/>
                </a:srgbClr>
              </a:outerShdw>
            </a:effectLst>
          </a:endParaRPr>
        </a:p>
      </xdr:txBody>
    </xdr:sp>
    <xdr:clientData/>
  </xdr:twoCellAnchor>
  <xdr:twoCellAnchor>
    <xdr:from>
      <xdr:col>2</xdr:col>
      <xdr:colOff>63500</xdr:colOff>
      <xdr:row>10</xdr:row>
      <xdr:rowOff>50800</xdr:rowOff>
    </xdr:from>
    <xdr:to>
      <xdr:col>3</xdr:col>
      <xdr:colOff>330200</xdr:colOff>
      <xdr:row>15</xdr:row>
      <xdr:rowOff>127000</xdr:rowOff>
    </xdr:to>
    <xdr:sp macro="" textlink="$O$13">
      <xdr:nvSpPr>
        <xdr:cNvPr id="4" name="ZoneTexte 3">
          <a:extLst>
            <a:ext uri="{FF2B5EF4-FFF2-40B4-BE49-F238E27FC236}">
              <a16:creationId xmlns:a16="http://schemas.microsoft.com/office/drawing/2014/main" id="{6268C037-F0BC-2C4D-8B08-18A4205BC78A}"/>
            </a:ext>
          </a:extLst>
        </xdr:cNvPr>
        <xdr:cNvSpPr txBox="1"/>
      </xdr:nvSpPr>
      <xdr:spPr>
        <a:xfrm>
          <a:off x="1765300" y="2108200"/>
          <a:ext cx="1117600" cy="1270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D1C160D-D13F-AA4E-8198-32E6D9877931}"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148100">
            <a:solidFill>
              <a:schemeClr val="accent6">
                <a:lumMod val="75000"/>
              </a:schemeClr>
            </a:solidFill>
            <a:effectLst>
              <a:outerShdw blurRad="50800" dist="38100" dir="2700000" algn="tl" rotWithShape="0">
                <a:schemeClr val="accent6">
                  <a:lumMod val="75000"/>
                  <a:alpha val="40000"/>
                </a:schemeClr>
              </a:outerShdw>
            </a:effectLst>
          </a:endParaRPr>
        </a:p>
      </xdr:txBody>
    </xdr:sp>
    <xdr:clientData/>
  </xdr:twoCellAnchor>
  <xdr:twoCellAnchor>
    <xdr:from>
      <xdr:col>2</xdr:col>
      <xdr:colOff>88900</xdr:colOff>
      <xdr:row>6</xdr:row>
      <xdr:rowOff>101600</xdr:rowOff>
    </xdr:from>
    <xdr:to>
      <xdr:col>3</xdr:col>
      <xdr:colOff>546100</xdr:colOff>
      <xdr:row>13</xdr:row>
      <xdr:rowOff>0</xdr:rowOff>
    </xdr:to>
    <xdr:sp macro="" textlink="$R$16">
      <xdr:nvSpPr>
        <xdr:cNvPr id="16" name="ZoneTexte 15">
          <a:extLst>
            <a:ext uri="{FF2B5EF4-FFF2-40B4-BE49-F238E27FC236}">
              <a16:creationId xmlns:a16="http://schemas.microsoft.com/office/drawing/2014/main" id="{0518FA28-785F-E74E-A080-A11DC3603CE7}"/>
            </a:ext>
          </a:extLst>
        </xdr:cNvPr>
        <xdr:cNvSpPr txBox="1"/>
      </xdr:nvSpPr>
      <xdr:spPr>
        <a:xfrm>
          <a:off x="1790700" y="1282700"/>
          <a:ext cx="1308100" cy="1473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94EA8AB-A425-5C47-8AD9-78F2BEA6D511}"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8000">
            <a:solidFill>
              <a:srgbClr val="FFC000"/>
            </a:solidFill>
            <a:effectLst>
              <a:outerShdw blurRad="50800" dist="38100" dir="2700000" algn="tl" rotWithShape="0">
                <a:srgbClr val="FFC000">
                  <a:alpha val="40000"/>
                </a:srgbClr>
              </a:outerShdw>
            </a:effectLst>
          </a:endParaRPr>
        </a:p>
      </xdr:txBody>
    </xdr:sp>
    <xdr:clientData/>
  </xdr:twoCellAnchor>
  <xdr:twoCellAnchor>
    <xdr:from>
      <xdr:col>2</xdr:col>
      <xdr:colOff>76200</xdr:colOff>
      <xdr:row>2</xdr:row>
      <xdr:rowOff>368300</xdr:rowOff>
    </xdr:from>
    <xdr:to>
      <xdr:col>3</xdr:col>
      <xdr:colOff>723900</xdr:colOff>
      <xdr:row>10</xdr:row>
      <xdr:rowOff>127000</xdr:rowOff>
    </xdr:to>
    <xdr:sp macro="" textlink="$R$15">
      <xdr:nvSpPr>
        <xdr:cNvPr id="17" name="ZoneTexte 16">
          <a:extLst>
            <a:ext uri="{FF2B5EF4-FFF2-40B4-BE49-F238E27FC236}">
              <a16:creationId xmlns:a16="http://schemas.microsoft.com/office/drawing/2014/main" id="{B8E3D28D-C86A-7746-97C4-C9145D03C9AE}"/>
            </a:ext>
          </a:extLst>
        </xdr:cNvPr>
        <xdr:cNvSpPr txBox="1"/>
      </xdr:nvSpPr>
      <xdr:spPr>
        <a:xfrm>
          <a:off x="1778000" y="990600"/>
          <a:ext cx="1498600" cy="1625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1C40A44-1956-4349-9532-9247BEC4ABF5}"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6000">
            <a:solidFill>
              <a:srgbClr val="C00000"/>
            </a:solidFill>
            <a:effectLst>
              <a:outerShdw blurRad="50800" dist="38100" dir="2700000" algn="tl" rotWithShape="0">
                <a:srgbClr val="C00000">
                  <a:alpha val="40000"/>
                </a:srgbClr>
              </a:outerShdw>
            </a:effectLst>
          </a:endParaRPr>
        </a:p>
      </xdr:txBody>
    </xdr:sp>
    <xdr:clientData/>
  </xdr:twoCellAnchor>
  <xdr:twoCellAnchor>
    <xdr:from>
      <xdr:col>2</xdr:col>
      <xdr:colOff>50800</xdr:colOff>
      <xdr:row>10</xdr:row>
      <xdr:rowOff>0</xdr:rowOff>
    </xdr:from>
    <xdr:to>
      <xdr:col>3</xdr:col>
      <xdr:colOff>736600</xdr:colOff>
      <xdr:row>16</xdr:row>
      <xdr:rowOff>76200</xdr:rowOff>
    </xdr:to>
    <xdr:sp macro="" textlink="$R$17">
      <xdr:nvSpPr>
        <xdr:cNvPr id="18" name="ZoneTexte 17">
          <a:extLst>
            <a:ext uri="{FF2B5EF4-FFF2-40B4-BE49-F238E27FC236}">
              <a16:creationId xmlns:a16="http://schemas.microsoft.com/office/drawing/2014/main" id="{23052ED5-C9D1-304A-BBBF-705817C435C3}"/>
            </a:ext>
          </a:extLst>
        </xdr:cNvPr>
        <xdr:cNvSpPr txBox="1"/>
      </xdr:nvSpPr>
      <xdr:spPr>
        <a:xfrm>
          <a:off x="1752600" y="2057400"/>
          <a:ext cx="1536700" cy="14732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BCA698DF-FE65-5440-931A-533D466C01D4}"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8000">
            <a:solidFill>
              <a:schemeClr val="accent6">
                <a:lumMod val="75000"/>
              </a:schemeClr>
            </a:solidFill>
            <a:effectLst>
              <a:outerShdw blurRad="50800" dist="38100" dir="2700000" algn="tl" rotWithShape="0">
                <a:schemeClr val="accent6">
                  <a:lumMod val="75000"/>
                  <a:alpha val="40000"/>
                </a:schemeClr>
              </a:outerShdw>
            </a:effectLst>
          </a:endParaRPr>
        </a:p>
      </xdr:txBody>
    </xdr:sp>
    <xdr:clientData/>
  </xdr:twoCellAnchor>
  <xdr:twoCellAnchor>
    <xdr:from>
      <xdr:col>3</xdr:col>
      <xdr:colOff>812800</xdr:colOff>
      <xdr:row>9</xdr:row>
      <xdr:rowOff>190500</xdr:rowOff>
    </xdr:from>
    <xdr:to>
      <xdr:col>5</xdr:col>
      <xdr:colOff>431800</xdr:colOff>
      <xdr:row>15</xdr:row>
      <xdr:rowOff>101600</xdr:rowOff>
    </xdr:to>
    <xdr:sp macro="" textlink="$O$62">
      <xdr:nvSpPr>
        <xdr:cNvPr id="20" name="ZoneTexte 19">
          <a:extLst>
            <a:ext uri="{FF2B5EF4-FFF2-40B4-BE49-F238E27FC236}">
              <a16:creationId xmlns:a16="http://schemas.microsoft.com/office/drawing/2014/main" id="{04CB0557-C6FD-F845-9688-DC236282E45B}"/>
            </a:ext>
          </a:extLst>
        </xdr:cNvPr>
        <xdr:cNvSpPr txBox="1"/>
      </xdr:nvSpPr>
      <xdr:spPr>
        <a:xfrm>
          <a:off x="3365500" y="2044700"/>
          <a:ext cx="1320800" cy="1308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4107382-497C-014C-914C-E5D1C1452ECC}"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8000">
            <a:solidFill>
              <a:schemeClr val="accent6">
                <a:lumMod val="75000"/>
              </a:schemeClr>
            </a:solidFill>
            <a:effectLst>
              <a:outerShdw blurRad="50800" dist="38100" dir="2700000" algn="tl" rotWithShape="0">
                <a:schemeClr val="accent6">
                  <a:lumMod val="75000"/>
                  <a:alpha val="40000"/>
                </a:schemeClr>
              </a:outerShdw>
            </a:effectLst>
          </a:endParaRPr>
        </a:p>
      </xdr:txBody>
    </xdr:sp>
    <xdr:clientData/>
  </xdr:twoCellAnchor>
  <xdr:twoCellAnchor>
    <xdr:from>
      <xdr:col>4</xdr:col>
      <xdr:colOff>12700</xdr:colOff>
      <xdr:row>6</xdr:row>
      <xdr:rowOff>139700</xdr:rowOff>
    </xdr:from>
    <xdr:to>
      <xdr:col>5</xdr:col>
      <xdr:colOff>495300</xdr:colOff>
      <xdr:row>13</xdr:row>
      <xdr:rowOff>127000</xdr:rowOff>
    </xdr:to>
    <xdr:sp macro="" textlink="$O$61">
      <xdr:nvSpPr>
        <xdr:cNvPr id="21" name="ZoneTexte 20">
          <a:extLst>
            <a:ext uri="{FF2B5EF4-FFF2-40B4-BE49-F238E27FC236}">
              <a16:creationId xmlns:a16="http://schemas.microsoft.com/office/drawing/2014/main" id="{988C09B4-797E-8349-9DA2-C7AA839009BC}"/>
            </a:ext>
          </a:extLst>
        </xdr:cNvPr>
        <xdr:cNvSpPr txBox="1"/>
      </xdr:nvSpPr>
      <xdr:spPr>
        <a:xfrm>
          <a:off x="3416300" y="1320800"/>
          <a:ext cx="1333500" cy="15621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A954BC9-6DCB-024F-B25C-CF9A3FC06F9A}"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8000">
            <a:solidFill>
              <a:srgbClr val="FFC000"/>
            </a:solidFill>
            <a:effectLst>
              <a:outerShdw blurRad="50800" dist="38100" dir="2700000" algn="tl" rotWithShape="0">
                <a:srgbClr val="FFC000">
                  <a:alpha val="40000"/>
                </a:srgbClr>
              </a:outerShdw>
            </a:effectLst>
          </a:endParaRPr>
        </a:p>
      </xdr:txBody>
    </xdr:sp>
    <xdr:clientData/>
  </xdr:twoCellAnchor>
  <xdr:twoCellAnchor>
    <xdr:from>
      <xdr:col>3</xdr:col>
      <xdr:colOff>825500</xdr:colOff>
      <xdr:row>2</xdr:row>
      <xdr:rowOff>314325</xdr:rowOff>
    </xdr:from>
    <xdr:to>
      <xdr:col>5</xdr:col>
      <xdr:colOff>533400</xdr:colOff>
      <xdr:row>10</xdr:row>
      <xdr:rowOff>187325</xdr:rowOff>
    </xdr:to>
    <xdr:sp macro="" textlink="$O$60">
      <xdr:nvSpPr>
        <xdr:cNvPr id="22" name="ZoneTexte 21">
          <a:extLst>
            <a:ext uri="{FF2B5EF4-FFF2-40B4-BE49-F238E27FC236}">
              <a16:creationId xmlns:a16="http://schemas.microsoft.com/office/drawing/2014/main" id="{5BB0313D-F9CB-DD47-ACB3-837862B56418}"/>
            </a:ext>
            <a:ext uri="{147F2762-F138-4A5C-976F-8EAC2B608ADB}">
              <a16:predDERef xmlns:a16="http://schemas.microsoft.com/office/drawing/2014/main" pred="{988C09B4-797E-8349-9DA2-C7AA839009BC}"/>
            </a:ext>
          </a:extLst>
        </xdr:cNvPr>
        <xdr:cNvSpPr txBox="1"/>
      </xdr:nvSpPr>
      <xdr:spPr>
        <a:xfrm>
          <a:off x="3368675" y="933450"/>
          <a:ext cx="1403350" cy="17208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A0B8F4F-C1D7-FA49-A0EA-062040202EBA}"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6000">
            <a:solidFill>
              <a:srgbClr val="C00000"/>
            </a:solidFill>
            <a:effectLst>
              <a:outerShdw blurRad="50800" dist="38100" dir="2700000" algn="tl" rotWithShape="0">
                <a:srgbClr val="C00000">
                  <a:alpha val="40000"/>
                </a:srgbClr>
              </a:outerShdw>
            </a:effectLst>
          </a:endParaRPr>
        </a:p>
      </xdr:txBody>
    </xdr:sp>
    <xdr:clientData/>
  </xdr:twoCellAnchor>
  <xdr:twoCellAnchor>
    <xdr:from>
      <xdr:col>0</xdr:col>
      <xdr:colOff>457200</xdr:colOff>
      <xdr:row>42</xdr:row>
      <xdr:rowOff>88900</xdr:rowOff>
    </xdr:from>
    <xdr:to>
      <xdr:col>1</xdr:col>
      <xdr:colOff>812800</xdr:colOff>
      <xdr:row>50</xdr:row>
      <xdr:rowOff>114300</xdr:rowOff>
    </xdr:to>
    <xdr:sp macro="" textlink="$R$45">
      <xdr:nvSpPr>
        <xdr:cNvPr id="23" name="ZoneTexte 22">
          <a:extLst>
            <a:ext uri="{FF2B5EF4-FFF2-40B4-BE49-F238E27FC236}">
              <a16:creationId xmlns:a16="http://schemas.microsoft.com/office/drawing/2014/main" id="{336B5708-2C8B-5740-9E29-D2B0C1C4BAD5}"/>
            </a:ext>
          </a:extLst>
        </xdr:cNvPr>
        <xdr:cNvSpPr txBox="1"/>
      </xdr:nvSpPr>
      <xdr:spPr>
        <a:xfrm>
          <a:off x="457200" y="6527800"/>
          <a:ext cx="1206500" cy="154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4AD03FB-A82B-BC4C-930E-098A10683DB9}"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8000">
            <a:solidFill>
              <a:srgbClr val="FFC000"/>
            </a:solidFill>
            <a:effectLst>
              <a:outerShdw blurRad="50800" dist="38100" dir="2700000" algn="tl" rotWithShape="0">
                <a:srgbClr val="FFC000">
                  <a:alpha val="40000"/>
                </a:srgbClr>
              </a:outerShdw>
            </a:effectLst>
          </a:endParaRPr>
        </a:p>
      </xdr:txBody>
    </xdr:sp>
    <xdr:clientData/>
  </xdr:twoCellAnchor>
  <xdr:twoCellAnchor>
    <xdr:from>
      <xdr:col>0</xdr:col>
      <xdr:colOff>406400</xdr:colOff>
      <xdr:row>38</xdr:row>
      <xdr:rowOff>63500</xdr:rowOff>
    </xdr:from>
    <xdr:to>
      <xdr:col>2</xdr:col>
      <xdr:colOff>419100</xdr:colOff>
      <xdr:row>46</xdr:row>
      <xdr:rowOff>25400</xdr:rowOff>
    </xdr:to>
    <xdr:sp macro="" textlink="$R$44">
      <xdr:nvSpPr>
        <xdr:cNvPr id="24" name="ZoneTexte 23">
          <a:extLst>
            <a:ext uri="{FF2B5EF4-FFF2-40B4-BE49-F238E27FC236}">
              <a16:creationId xmlns:a16="http://schemas.microsoft.com/office/drawing/2014/main" id="{2F329B3B-D526-2240-BCD8-4596084F8E1F}"/>
            </a:ext>
          </a:extLst>
        </xdr:cNvPr>
        <xdr:cNvSpPr txBox="1"/>
      </xdr:nvSpPr>
      <xdr:spPr>
        <a:xfrm>
          <a:off x="406400" y="5740400"/>
          <a:ext cx="1714500" cy="14859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12DB357-57B9-3044-AA77-99218AC8D0BD}"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6000">
            <a:solidFill>
              <a:srgbClr val="C00000"/>
            </a:solidFill>
            <a:effectLst>
              <a:outerShdw blurRad="50800" dist="38100" dir="2700000" algn="tl" rotWithShape="0">
                <a:srgbClr val="C00000">
                  <a:alpha val="40000"/>
                </a:srgbClr>
              </a:outerShdw>
            </a:effectLst>
          </a:endParaRPr>
        </a:p>
      </xdr:txBody>
    </xdr:sp>
    <xdr:clientData/>
  </xdr:twoCellAnchor>
  <xdr:twoCellAnchor>
    <xdr:from>
      <xdr:col>0</xdr:col>
      <xdr:colOff>419100</xdr:colOff>
      <xdr:row>46</xdr:row>
      <xdr:rowOff>101600</xdr:rowOff>
    </xdr:from>
    <xdr:to>
      <xdr:col>2</xdr:col>
      <xdr:colOff>444500</xdr:colOff>
      <xdr:row>55</xdr:row>
      <xdr:rowOff>0</xdr:rowOff>
    </xdr:to>
    <xdr:sp macro="" textlink="$R$46">
      <xdr:nvSpPr>
        <xdr:cNvPr id="25" name="ZoneTexte 24">
          <a:extLst>
            <a:ext uri="{FF2B5EF4-FFF2-40B4-BE49-F238E27FC236}">
              <a16:creationId xmlns:a16="http://schemas.microsoft.com/office/drawing/2014/main" id="{04829B83-C3E5-6B4F-84A5-EB832D7295A0}"/>
            </a:ext>
          </a:extLst>
        </xdr:cNvPr>
        <xdr:cNvSpPr txBox="1"/>
      </xdr:nvSpPr>
      <xdr:spPr>
        <a:xfrm>
          <a:off x="419100" y="7302500"/>
          <a:ext cx="1727200" cy="1676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9EB1FB3-AB53-4A45-8B18-9CE2FFF200A3}"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8000">
            <a:solidFill>
              <a:schemeClr val="accent6">
                <a:lumMod val="75000"/>
              </a:schemeClr>
            </a:solidFill>
            <a:effectLst>
              <a:outerShdw blurRad="50800" dist="38100" dir="2700000" algn="tl" rotWithShape="0">
                <a:schemeClr val="accent6">
                  <a:lumMod val="75000"/>
                  <a:alpha val="40000"/>
                </a:schemeClr>
              </a:outerShdw>
            </a:effectLst>
          </a:endParaRPr>
        </a:p>
      </xdr:txBody>
    </xdr:sp>
    <xdr:clientData/>
  </xdr:twoCellAnchor>
  <xdr:twoCellAnchor>
    <xdr:from>
      <xdr:col>0</xdr:col>
      <xdr:colOff>203200</xdr:colOff>
      <xdr:row>38</xdr:row>
      <xdr:rowOff>165100</xdr:rowOff>
    </xdr:from>
    <xdr:to>
      <xdr:col>5</xdr:col>
      <xdr:colOff>50800</xdr:colOff>
      <xdr:row>53</xdr:row>
      <xdr:rowOff>139700</xdr:rowOff>
    </xdr:to>
    <xdr:sp macro="" textlink="">
      <xdr:nvSpPr>
        <xdr:cNvPr id="26" name="ZoneTexte 25">
          <a:extLst>
            <a:ext uri="{FF2B5EF4-FFF2-40B4-BE49-F238E27FC236}">
              <a16:creationId xmlns:a16="http://schemas.microsoft.com/office/drawing/2014/main" id="{F85096FC-4A68-9A49-B9FA-1B9F8E56336A}"/>
            </a:ext>
          </a:extLst>
        </xdr:cNvPr>
        <xdr:cNvSpPr txBox="1"/>
      </xdr:nvSpPr>
      <xdr:spPr>
        <a:xfrm>
          <a:off x="203200" y="6032500"/>
          <a:ext cx="4102100" cy="2832100"/>
        </a:xfrm>
        <a:prstGeom prst="rect">
          <a:avLst/>
        </a:prstGeom>
        <a:noFill/>
        <a:ln w="38100"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fr-FR" sz="1100"/>
            <a:t>                                                  </a:t>
          </a:r>
        </a:p>
        <a:p>
          <a:endParaRPr lang="fr-FR" sz="1100"/>
        </a:p>
        <a:p>
          <a:endParaRPr lang="fr-FR" sz="1100"/>
        </a:p>
        <a:p>
          <a:endParaRPr lang="fr-FR" sz="1100"/>
        </a:p>
        <a:p>
          <a:endParaRPr lang="fr-FR" sz="1100"/>
        </a:p>
        <a:p>
          <a:endParaRPr lang="fr-FR" sz="1100"/>
        </a:p>
        <a:p>
          <a:r>
            <a:rPr lang="fr-FR" sz="1000"/>
            <a:t>                                               </a:t>
          </a:r>
          <a:r>
            <a:rPr lang="fr-FR" sz="1600" b="1"/>
            <a:t>GENERAL SUMMARY</a:t>
          </a:r>
        </a:p>
        <a:p>
          <a:r>
            <a:rPr lang="fr-FR" sz="2000" b="1"/>
            <a:t>                                 </a:t>
          </a:r>
          <a:endParaRPr lang="fr-FR" sz="1100" b="1"/>
        </a:p>
      </xdr:txBody>
    </xdr:sp>
    <xdr:clientData/>
  </xdr:twoCellAnchor>
  <xdr:twoCellAnchor>
    <xdr:from>
      <xdr:col>5</xdr:col>
      <xdr:colOff>387350</xdr:colOff>
      <xdr:row>38</xdr:row>
      <xdr:rowOff>180975</xdr:rowOff>
    </xdr:from>
    <xdr:to>
      <xdr:col>11</xdr:col>
      <xdr:colOff>241300</xdr:colOff>
      <xdr:row>53</xdr:row>
      <xdr:rowOff>155575</xdr:rowOff>
    </xdr:to>
    <mc:AlternateContent xmlns:mc="http://schemas.openxmlformats.org/markup-compatibility/2006">
      <mc:Choice xmlns:cx2="http://schemas.microsoft.com/office/drawing/2015/10/21/chartex" Requires="cx2">
        <xdr:graphicFrame macro="">
          <xdr:nvGraphicFramePr>
            <xdr:cNvPr id="31" name="Graphique 30">
              <a:extLst>
                <a:ext uri="{FF2B5EF4-FFF2-40B4-BE49-F238E27FC236}">
                  <a16:creationId xmlns:a16="http://schemas.microsoft.com/office/drawing/2014/main" id="{BE07F414-C644-7A46-9132-11E02238E8B4}"/>
                </a:ext>
                <a:ext uri="{147F2762-F138-4A5C-976F-8EAC2B608ADB}">
                  <a16:predDERef xmlns:a16="http://schemas.microsoft.com/office/drawing/2014/main" pred="{F85096FC-4A68-9A49-B9FA-1B9F8E56336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8"/>
            </a:graphicData>
          </a:graphic>
        </xdr:graphicFrame>
      </mc:Choice>
      <mc:Fallback>
        <xdr:sp macro="" textlink="">
          <xdr:nvSpPr>
            <xdr:cNvPr id="0" name=""/>
            <xdr:cNvSpPr>
              <a:spLocks noTextEdit="1"/>
            </xdr:cNvSpPr>
          </xdr:nvSpPr>
          <xdr:spPr>
            <a:xfrm>
              <a:off x="4641850" y="8575675"/>
              <a:ext cx="5734050" cy="28321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6</xdr:col>
      <xdr:colOff>44450</xdr:colOff>
      <xdr:row>3</xdr:row>
      <xdr:rowOff>152400</xdr:rowOff>
    </xdr:from>
    <xdr:to>
      <xdr:col>11</xdr:col>
      <xdr:colOff>787400</xdr:colOff>
      <xdr:row>15</xdr:row>
      <xdr:rowOff>76200</xdr:rowOff>
    </xdr:to>
    <mc:AlternateContent xmlns:mc="http://schemas.openxmlformats.org/markup-compatibility/2006">
      <mc:Choice xmlns:cx2="http://schemas.microsoft.com/office/drawing/2015/10/21/chartex" Requires="cx2">
        <xdr:graphicFrame macro="">
          <xdr:nvGraphicFramePr>
            <xdr:cNvPr id="33" name="Graphique 32">
              <a:extLst>
                <a:ext uri="{FF2B5EF4-FFF2-40B4-BE49-F238E27FC236}">
                  <a16:creationId xmlns:a16="http://schemas.microsoft.com/office/drawing/2014/main" id="{3CB7A925-F35A-9F4A-A263-1909ABF6C0E7}"/>
                </a:ext>
                <a:ext uri="{147F2762-F138-4A5C-976F-8EAC2B608ADB}">
                  <a16:predDERef xmlns:a16="http://schemas.microsoft.com/office/drawing/2014/main" pred="{BE07F414-C644-7A46-9132-11E02238E8B4}"/>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9"/>
            </a:graphicData>
          </a:graphic>
        </xdr:graphicFrame>
      </mc:Choice>
      <mc:Fallback>
        <xdr:sp macro="" textlink="">
          <xdr:nvSpPr>
            <xdr:cNvPr id="0" name=""/>
            <xdr:cNvSpPr>
              <a:spLocks noTextEdit="1"/>
            </xdr:cNvSpPr>
          </xdr:nvSpPr>
          <xdr:spPr>
            <a:xfrm>
              <a:off x="5149850" y="1155700"/>
              <a:ext cx="5772150" cy="26035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0</xdr:col>
      <xdr:colOff>228600</xdr:colOff>
      <xdr:row>19</xdr:row>
      <xdr:rowOff>0</xdr:rowOff>
    </xdr:from>
    <xdr:to>
      <xdr:col>5</xdr:col>
      <xdr:colOff>546100</xdr:colOff>
      <xdr:row>32</xdr:row>
      <xdr:rowOff>177800</xdr:rowOff>
    </xdr:to>
    <mc:AlternateContent xmlns:mc="http://schemas.openxmlformats.org/markup-compatibility/2006">
      <mc:Choice xmlns:cx2="http://schemas.microsoft.com/office/drawing/2015/10/21/chartex" Requires="cx2">
        <xdr:graphicFrame macro="">
          <xdr:nvGraphicFramePr>
            <xdr:cNvPr id="34" name="Graphique 33">
              <a:extLst>
                <a:ext uri="{FF2B5EF4-FFF2-40B4-BE49-F238E27FC236}">
                  <a16:creationId xmlns:a16="http://schemas.microsoft.com/office/drawing/2014/main" id="{F715E9FD-E6F0-4B4F-966B-C71BD09090FA}"/>
                </a:ext>
                <a:ext uri="{147F2762-F138-4A5C-976F-8EAC2B608ADB}">
                  <a16:predDERef xmlns:a16="http://schemas.microsoft.com/office/drawing/2014/main" pred="{3CB7A925-F35A-9F4A-A263-1909ABF6C0E7}"/>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0"/>
            </a:graphicData>
          </a:graphic>
        </xdr:graphicFrame>
      </mc:Choice>
      <mc:Fallback>
        <xdr:sp macro="" textlink="">
          <xdr:nvSpPr>
            <xdr:cNvPr id="0" name=""/>
            <xdr:cNvSpPr>
              <a:spLocks noTextEdit="1"/>
            </xdr:cNvSpPr>
          </xdr:nvSpPr>
          <xdr:spPr>
            <a:xfrm>
              <a:off x="228600" y="455930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5</xdr:col>
      <xdr:colOff>762000</xdr:colOff>
      <xdr:row>19</xdr:row>
      <xdr:rowOff>38100</xdr:rowOff>
    </xdr:from>
    <xdr:to>
      <xdr:col>11</xdr:col>
      <xdr:colOff>1016000</xdr:colOff>
      <xdr:row>33</xdr:row>
      <xdr:rowOff>0</xdr:rowOff>
    </xdr:to>
    <mc:AlternateContent xmlns:mc="http://schemas.openxmlformats.org/markup-compatibility/2006">
      <mc:Choice xmlns:cx2="http://schemas.microsoft.com/office/drawing/2015/10/21/chartex" Requires="cx2">
        <xdr:graphicFrame macro="">
          <xdr:nvGraphicFramePr>
            <xdr:cNvPr id="35" name="Graphique 34">
              <a:extLst>
                <a:ext uri="{FF2B5EF4-FFF2-40B4-BE49-F238E27FC236}">
                  <a16:creationId xmlns:a16="http://schemas.microsoft.com/office/drawing/2014/main" id="{F001F954-E338-ED46-A717-5CE69D5FEDB8}"/>
                </a:ext>
                <a:ext uri="{147F2762-F138-4A5C-976F-8EAC2B608ADB}">
                  <a16:predDERef xmlns:a16="http://schemas.microsoft.com/office/drawing/2014/main" pred="{F715E9FD-E6F0-4B4F-966B-C71BD09090FA}"/>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1"/>
            </a:graphicData>
          </a:graphic>
        </xdr:graphicFrame>
      </mc:Choice>
      <mc:Fallback>
        <xdr:sp macro="" textlink="">
          <xdr:nvSpPr>
            <xdr:cNvPr id="0" name=""/>
            <xdr:cNvSpPr>
              <a:spLocks noTextEdit="1"/>
            </xdr:cNvSpPr>
          </xdr:nvSpPr>
          <xdr:spPr>
            <a:xfrm>
              <a:off x="5016500" y="4597400"/>
              <a:ext cx="6134100" cy="27178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2</xdr:col>
      <xdr:colOff>419100</xdr:colOff>
      <xdr:row>57</xdr:row>
      <xdr:rowOff>25400</xdr:rowOff>
    </xdr:from>
    <xdr:to>
      <xdr:col>4</xdr:col>
      <xdr:colOff>368300</xdr:colOff>
      <xdr:row>71</xdr:row>
      <xdr:rowOff>0</xdr:rowOff>
    </xdr:to>
    <xdr:grpSp>
      <xdr:nvGrpSpPr>
        <xdr:cNvPr id="43" name="Groupe 42">
          <a:extLst>
            <a:ext uri="{FF2B5EF4-FFF2-40B4-BE49-F238E27FC236}">
              <a16:creationId xmlns:a16="http://schemas.microsoft.com/office/drawing/2014/main" id="{92A74FC1-B60B-9540-9EB8-57201A4EC7EB}"/>
            </a:ext>
          </a:extLst>
        </xdr:cNvPr>
        <xdr:cNvGrpSpPr/>
      </xdr:nvGrpSpPr>
      <xdr:grpSpPr>
        <a:xfrm>
          <a:off x="2146300" y="12471400"/>
          <a:ext cx="1676400" cy="3022600"/>
          <a:chOff x="1625600" y="12458700"/>
          <a:chExt cx="1651000" cy="2997200"/>
        </a:xfrm>
      </xdr:grpSpPr>
      <xdr:grpSp>
        <xdr:nvGrpSpPr>
          <xdr:cNvPr id="42" name="Groupe 41">
            <a:extLst>
              <a:ext uri="{FF2B5EF4-FFF2-40B4-BE49-F238E27FC236}">
                <a16:creationId xmlns:a16="http://schemas.microsoft.com/office/drawing/2014/main" id="{9DAD50CF-39D6-FE42-B995-DC4327103665}"/>
              </a:ext>
            </a:extLst>
          </xdr:cNvPr>
          <xdr:cNvGrpSpPr/>
        </xdr:nvGrpSpPr>
        <xdr:grpSpPr>
          <a:xfrm>
            <a:off x="1625600" y="12636500"/>
            <a:ext cx="1651000" cy="2819400"/>
            <a:chOff x="368300" y="12687300"/>
            <a:chExt cx="1651000" cy="2819400"/>
          </a:xfrm>
        </xdr:grpSpPr>
        <xdr:grpSp>
          <xdr:nvGrpSpPr>
            <xdr:cNvPr id="30" name="Groupe 29">
              <a:extLst>
                <a:ext uri="{FF2B5EF4-FFF2-40B4-BE49-F238E27FC236}">
                  <a16:creationId xmlns:a16="http://schemas.microsoft.com/office/drawing/2014/main" id="{1247156B-9D19-8840-A7D0-DA4DC60051B3}"/>
                </a:ext>
              </a:extLst>
            </xdr:cNvPr>
            <xdr:cNvGrpSpPr/>
          </xdr:nvGrpSpPr>
          <xdr:grpSpPr>
            <a:xfrm>
              <a:off x="419100" y="12687300"/>
              <a:ext cx="1041400" cy="2705100"/>
              <a:chOff x="4711700" y="6007100"/>
              <a:chExt cx="1104900" cy="2844800"/>
            </a:xfrm>
          </xdr:grpSpPr>
          <xdr:sp macro="" textlink="">
            <xdr:nvSpPr>
              <xdr:cNvPr id="28" name="Rectangle : coins arrondis 27">
                <a:extLst>
                  <a:ext uri="{FF2B5EF4-FFF2-40B4-BE49-F238E27FC236}">
                    <a16:creationId xmlns:a16="http://schemas.microsoft.com/office/drawing/2014/main" id="{B5B894C6-BD08-4E44-8E79-5C09682F54FD}"/>
                  </a:ext>
                </a:extLst>
              </xdr:cNvPr>
              <xdr:cNvSpPr/>
            </xdr:nvSpPr>
            <xdr:spPr>
              <a:xfrm>
                <a:off x="4711700" y="6007100"/>
                <a:ext cx="1104900" cy="2844800"/>
              </a:xfrm>
              <a:prstGeom prst="roundRect">
                <a:avLst/>
              </a:prstGeom>
              <a:solidFill>
                <a:schemeClr val="tx1">
                  <a:lumMod val="50000"/>
                  <a:lumOff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29" name="Ellipse 28">
                <a:extLst>
                  <a:ext uri="{FF2B5EF4-FFF2-40B4-BE49-F238E27FC236}">
                    <a16:creationId xmlns:a16="http://schemas.microsoft.com/office/drawing/2014/main" id="{18D6D911-BB69-C347-90D9-0AD128B3BEC4}"/>
                  </a:ext>
                </a:extLst>
              </xdr:cNvPr>
              <xdr:cNvSpPr/>
            </xdr:nvSpPr>
            <xdr:spPr>
              <a:xfrm>
                <a:off x="4967713" y="6247506"/>
                <a:ext cx="683786" cy="724794"/>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4" name="Ellipse 53">
                <a:extLst>
                  <a:ext uri="{FF2B5EF4-FFF2-40B4-BE49-F238E27FC236}">
                    <a16:creationId xmlns:a16="http://schemas.microsoft.com/office/drawing/2014/main" id="{114ADDFD-6799-F943-810D-CFDB343BFED9}"/>
                  </a:ext>
                </a:extLst>
              </xdr:cNvPr>
              <xdr:cNvSpPr/>
            </xdr:nvSpPr>
            <xdr:spPr>
              <a:xfrm>
                <a:off x="4913816" y="7142349"/>
                <a:ext cx="699584" cy="76975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55" name="Ellipse 54">
                <a:extLst>
                  <a:ext uri="{FF2B5EF4-FFF2-40B4-BE49-F238E27FC236}">
                    <a16:creationId xmlns:a16="http://schemas.microsoft.com/office/drawing/2014/main" id="{322657F3-CA3E-5747-9684-DC580385B906}"/>
                  </a:ext>
                </a:extLst>
              </xdr:cNvPr>
              <xdr:cNvSpPr/>
            </xdr:nvSpPr>
            <xdr:spPr>
              <a:xfrm>
                <a:off x="4851400" y="7962900"/>
                <a:ext cx="774700" cy="876300"/>
              </a:xfrm>
              <a:prstGeom prst="ellipse">
                <a:avLst/>
              </a:prstGeom>
              <a:solidFill>
                <a:schemeClr val="accent6">
                  <a:lumMod val="75000"/>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O$72">
          <xdr:nvSpPr>
            <xdr:cNvPr id="38" name="ZoneTexte 37">
              <a:extLst>
                <a:ext uri="{FF2B5EF4-FFF2-40B4-BE49-F238E27FC236}">
                  <a16:creationId xmlns:a16="http://schemas.microsoft.com/office/drawing/2014/main" id="{617B6C96-C33F-924A-9B01-A1D8805B02C2}"/>
                </a:ext>
              </a:extLst>
            </xdr:cNvPr>
            <xdr:cNvSpPr txBox="1"/>
          </xdr:nvSpPr>
          <xdr:spPr>
            <a:xfrm>
              <a:off x="368300" y="14185900"/>
              <a:ext cx="1193800" cy="132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EAEEC7F-8EF5-7442-9C49-D3A46A20668D}" type="TxLink">
                <a:rPr lang="en-US" sz="8800" b="1" i="0" u="none" strike="noStrike">
                  <a:solidFill>
                    <a:schemeClr val="accent6">
                      <a:lumMod val="75000"/>
                    </a:schemeClr>
                  </a:solidFill>
                  <a:effectLst>
                    <a:outerShdw blurRad="50800" dist="38100" dir="2700000" algn="tl" rotWithShape="0">
                      <a:prstClr val="black">
                        <a:alpha val="40000"/>
                      </a:prstClr>
                    </a:outerShdw>
                  </a:effectLst>
                  <a:latin typeface="Wingdings"/>
                </a:rPr>
                <a:pPr/>
                <a:t> </a:t>
              </a:fld>
              <a:endParaRPr lang="fr-FR" sz="8000">
                <a:solidFill>
                  <a:schemeClr val="accent6">
                    <a:lumMod val="75000"/>
                  </a:schemeClr>
                </a:solidFill>
                <a:effectLst>
                  <a:outerShdw blurRad="50800" dist="38100" dir="2700000" algn="tl" rotWithShape="0">
                    <a:prstClr val="black">
                      <a:alpha val="40000"/>
                    </a:prstClr>
                  </a:outerShdw>
                </a:effectLst>
              </a:endParaRPr>
            </a:p>
          </xdr:txBody>
        </xdr:sp>
        <xdr:sp macro="" textlink="$O$71">
          <xdr:nvSpPr>
            <xdr:cNvPr id="39" name="ZoneTexte 38">
              <a:extLst>
                <a:ext uri="{FF2B5EF4-FFF2-40B4-BE49-F238E27FC236}">
                  <a16:creationId xmlns:a16="http://schemas.microsoft.com/office/drawing/2014/main" id="{BE107148-9AEE-4143-94E4-0DAAAC6EF390}"/>
                </a:ext>
              </a:extLst>
            </xdr:cNvPr>
            <xdr:cNvSpPr txBox="1"/>
          </xdr:nvSpPr>
          <xdr:spPr>
            <a:xfrm>
              <a:off x="431800" y="13411200"/>
              <a:ext cx="1587500"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B3E958C-08A5-D242-8FFA-3AFC4114F7B6}"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8000">
                <a:solidFill>
                  <a:srgbClr val="FFC000"/>
                </a:solidFill>
                <a:effectLst>
                  <a:outerShdw blurRad="50800" dist="38100" dir="2700000" algn="tl" rotWithShape="0">
                    <a:srgbClr val="FFC000">
                      <a:alpha val="40000"/>
                    </a:srgbClr>
                  </a:outerShdw>
                </a:effectLst>
              </a:endParaRPr>
            </a:p>
          </xdr:txBody>
        </xdr:sp>
      </xdr:grpSp>
      <xdr:sp macro="" textlink="$O$70">
        <xdr:nvSpPr>
          <xdr:cNvPr id="40" name="ZoneTexte 39">
            <a:extLst>
              <a:ext uri="{FF2B5EF4-FFF2-40B4-BE49-F238E27FC236}">
                <a16:creationId xmlns:a16="http://schemas.microsoft.com/office/drawing/2014/main" id="{0C5B999E-1965-3C45-9ACA-79398F826596}"/>
              </a:ext>
            </a:extLst>
          </xdr:cNvPr>
          <xdr:cNvSpPr txBox="1"/>
        </xdr:nvSpPr>
        <xdr:spPr>
          <a:xfrm>
            <a:off x="1663700" y="12458700"/>
            <a:ext cx="1028700" cy="111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01848582-63CE-4546-B54C-3F9FF09C52D2}" type="TxLink">
              <a:rPr lang="en-US" sz="8800" b="1" i="0" u="none" strike="noStrike">
                <a:solidFill>
                  <a:srgbClr val="C00000"/>
                </a:solidFill>
                <a:effectLst>
                  <a:outerShdw blurRad="50800" dist="38100" dir="2700000" algn="tl" rotWithShape="0">
                    <a:prstClr val="black">
                      <a:alpha val="40000"/>
                    </a:prstClr>
                  </a:outerShdw>
                </a:effectLst>
                <a:latin typeface="Wingdings"/>
              </a:rPr>
              <a:pPr/>
              <a:t>l</a:t>
            </a:fld>
            <a:endParaRPr lang="fr-FR" sz="6000">
              <a:solidFill>
                <a:srgbClr val="C00000"/>
              </a:solidFill>
              <a:effectLst>
                <a:outerShdw blurRad="50800" dist="38100" dir="2700000" algn="tl" rotWithShape="0">
                  <a:prstClr val="black">
                    <a:alpha val="40000"/>
                  </a:prstClr>
                </a:outerShdw>
              </a:effectLst>
            </a:endParaRPr>
          </a:p>
        </xdr:txBody>
      </xdr:sp>
    </xdr:grpSp>
    <xdr:clientData/>
  </xdr:twoCellAnchor>
  <xdr:twoCellAnchor>
    <xdr:from>
      <xdr:col>7</xdr:col>
      <xdr:colOff>444500</xdr:colOff>
      <xdr:row>57</xdr:row>
      <xdr:rowOff>63500</xdr:rowOff>
    </xdr:from>
    <xdr:to>
      <xdr:col>9</xdr:col>
      <xdr:colOff>355600</xdr:colOff>
      <xdr:row>71</xdr:row>
      <xdr:rowOff>25400</xdr:rowOff>
    </xdr:to>
    <xdr:grpSp>
      <xdr:nvGrpSpPr>
        <xdr:cNvPr id="136" name="Groupe 135">
          <a:extLst>
            <a:ext uri="{FF2B5EF4-FFF2-40B4-BE49-F238E27FC236}">
              <a16:creationId xmlns:a16="http://schemas.microsoft.com/office/drawing/2014/main" id="{E259DCB1-ACBF-5243-9234-FA341ACF17F8}"/>
            </a:ext>
          </a:extLst>
        </xdr:cNvPr>
        <xdr:cNvGrpSpPr/>
      </xdr:nvGrpSpPr>
      <xdr:grpSpPr>
        <a:xfrm>
          <a:off x="6794500" y="12509500"/>
          <a:ext cx="1638300" cy="3009900"/>
          <a:chOff x="1651000" y="12522200"/>
          <a:chExt cx="1612900" cy="2984500"/>
        </a:xfrm>
      </xdr:grpSpPr>
      <xdr:grpSp>
        <xdr:nvGrpSpPr>
          <xdr:cNvPr id="137" name="Groupe 136">
            <a:extLst>
              <a:ext uri="{FF2B5EF4-FFF2-40B4-BE49-F238E27FC236}">
                <a16:creationId xmlns:a16="http://schemas.microsoft.com/office/drawing/2014/main" id="{334D1229-5509-2540-9EAA-15945CDE15D3}"/>
              </a:ext>
            </a:extLst>
          </xdr:cNvPr>
          <xdr:cNvGrpSpPr/>
        </xdr:nvGrpSpPr>
        <xdr:grpSpPr>
          <a:xfrm>
            <a:off x="1651000" y="12636500"/>
            <a:ext cx="1612900" cy="2870200"/>
            <a:chOff x="393700" y="12687300"/>
            <a:chExt cx="1612900" cy="2870200"/>
          </a:xfrm>
        </xdr:grpSpPr>
        <xdr:grpSp>
          <xdr:nvGrpSpPr>
            <xdr:cNvPr id="139" name="Groupe 138">
              <a:extLst>
                <a:ext uri="{FF2B5EF4-FFF2-40B4-BE49-F238E27FC236}">
                  <a16:creationId xmlns:a16="http://schemas.microsoft.com/office/drawing/2014/main" id="{D16F505F-A1F3-3B47-BF93-8E1CB0812FAF}"/>
                </a:ext>
              </a:extLst>
            </xdr:cNvPr>
            <xdr:cNvGrpSpPr/>
          </xdr:nvGrpSpPr>
          <xdr:grpSpPr>
            <a:xfrm>
              <a:off x="419100" y="12687300"/>
              <a:ext cx="1041400" cy="2705100"/>
              <a:chOff x="4711700" y="6007100"/>
              <a:chExt cx="1104900" cy="2844800"/>
            </a:xfrm>
          </xdr:grpSpPr>
          <xdr:sp macro="" textlink="">
            <xdr:nvSpPr>
              <xdr:cNvPr id="142" name="Rectangle : coins arrondis 141">
                <a:extLst>
                  <a:ext uri="{FF2B5EF4-FFF2-40B4-BE49-F238E27FC236}">
                    <a16:creationId xmlns:a16="http://schemas.microsoft.com/office/drawing/2014/main" id="{511370BC-1B66-4943-816D-16250CF9D77A}"/>
                  </a:ext>
                </a:extLst>
              </xdr:cNvPr>
              <xdr:cNvSpPr/>
            </xdr:nvSpPr>
            <xdr:spPr>
              <a:xfrm>
                <a:off x="4711700" y="6007100"/>
                <a:ext cx="1104900" cy="2844800"/>
              </a:xfrm>
              <a:prstGeom prst="roundRect">
                <a:avLst/>
              </a:prstGeom>
              <a:solidFill>
                <a:schemeClr val="tx1">
                  <a:lumMod val="50000"/>
                  <a:lumOff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43" name="Ellipse 142">
                <a:extLst>
                  <a:ext uri="{FF2B5EF4-FFF2-40B4-BE49-F238E27FC236}">
                    <a16:creationId xmlns:a16="http://schemas.microsoft.com/office/drawing/2014/main" id="{149A4264-CA23-1942-A63D-CC656AEADDFE}"/>
                  </a:ext>
                </a:extLst>
              </xdr:cNvPr>
              <xdr:cNvSpPr/>
            </xdr:nvSpPr>
            <xdr:spPr>
              <a:xfrm>
                <a:off x="4967713" y="6247506"/>
                <a:ext cx="683786" cy="724794"/>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44" name="Ellipse 143">
                <a:extLst>
                  <a:ext uri="{FF2B5EF4-FFF2-40B4-BE49-F238E27FC236}">
                    <a16:creationId xmlns:a16="http://schemas.microsoft.com/office/drawing/2014/main" id="{8A17A15A-6342-5648-BD44-346FB7D83D7E}"/>
                  </a:ext>
                </a:extLst>
              </xdr:cNvPr>
              <xdr:cNvSpPr/>
            </xdr:nvSpPr>
            <xdr:spPr>
              <a:xfrm>
                <a:off x="4913816" y="7142349"/>
                <a:ext cx="699584" cy="76975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45" name="Ellipse 144">
                <a:extLst>
                  <a:ext uri="{FF2B5EF4-FFF2-40B4-BE49-F238E27FC236}">
                    <a16:creationId xmlns:a16="http://schemas.microsoft.com/office/drawing/2014/main" id="{A469B3F3-A4F5-2047-942F-E9A75F250014}"/>
                  </a:ext>
                </a:extLst>
              </xdr:cNvPr>
              <xdr:cNvSpPr/>
            </xdr:nvSpPr>
            <xdr:spPr>
              <a:xfrm>
                <a:off x="4851400" y="7962900"/>
                <a:ext cx="774700" cy="876300"/>
              </a:xfrm>
              <a:prstGeom prst="ellipse">
                <a:avLst/>
              </a:prstGeom>
              <a:solidFill>
                <a:schemeClr val="accent6">
                  <a:lumMod val="75000"/>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O$82">
          <xdr:nvSpPr>
            <xdr:cNvPr id="140" name="ZoneTexte 139">
              <a:extLst>
                <a:ext uri="{FF2B5EF4-FFF2-40B4-BE49-F238E27FC236}">
                  <a16:creationId xmlns:a16="http://schemas.microsoft.com/office/drawing/2014/main" id="{244CED59-31E0-034B-BB7F-C48C412D303A}"/>
                </a:ext>
              </a:extLst>
            </xdr:cNvPr>
            <xdr:cNvSpPr txBox="1"/>
          </xdr:nvSpPr>
          <xdr:spPr>
            <a:xfrm>
              <a:off x="393700" y="14236700"/>
              <a:ext cx="1193800" cy="132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BD3ABAF-9C71-6545-AA4B-A72587C0FDC0}"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148100">
                <a:solidFill>
                  <a:schemeClr val="accent6">
                    <a:lumMod val="75000"/>
                  </a:schemeClr>
                </a:solidFill>
                <a:effectLst>
                  <a:outerShdw blurRad="50800" dist="38100" dir="2700000" algn="tl" rotWithShape="0">
                    <a:schemeClr val="accent6">
                      <a:lumMod val="75000"/>
                      <a:alpha val="40000"/>
                    </a:schemeClr>
                  </a:outerShdw>
                </a:effectLst>
              </a:endParaRPr>
            </a:p>
          </xdr:txBody>
        </xdr:sp>
        <xdr:sp macro="" textlink="$O$81">
          <xdr:nvSpPr>
            <xdr:cNvPr id="141" name="ZoneTexte 140">
              <a:extLst>
                <a:ext uri="{FF2B5EF4-FFF2-40B4-BE49-F238E27FC236}">
                  <a16:creationId xmlns:a16="http://schemas.microsoft.com/office/drawing/2014/main" id="{CB295FCF-263C-EB40-8D65-CE8A53E02F39}"/>
                </a:ext>
              </a:extLst>
            </xdr:cNvPr>
            <xdr:cNvSpPr txBox="1"/>
          </xdr:nvSpPr>
          <xdr:spPr>
            <a:xfrm>
              <a:off x="419100" y="13436600"/>
              <a:ext cx="1587500"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E24BFD4F-3AFC-BE45-8E79-D8BB133CCC01}"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148100">
                <a:solidFill>
                  <a:srgbClr val="FFC000"/>
                </a:solidFill>
                <a:effectLst>
                  <a:outerShdw blurRad="50800" dist="38100" dir="2700000" algn="tl" rotWithShape="0">
                    <a:srgbClr val="FFC000">
                      <a:alpha val="40000"/>
                    </a:srgbClr>
                  </a:outerShdw>
                </a:effectLst>
              </a:endParaRPr>
            </a:p>
          </xdr:txBody>
        </xdr:sp>
      </xdr:grpSp>
      <xdr:sp macro="" textlink="$O$80">
        <xdr:nvSpPr>
          <xdr:cNvPr id="138" name="ZoneTexte 137">
            <a:extLst>
              <a:ext uri="{FF2B5EF4-FFF2-40B4-BE49-F238E27FC236}">
                <a16:creationId xmlns:a16="http://schemas.microsoft.com/office/drawing/2014/main" id="{13884445-96B3-484F-8569-18662F84A7CB}"/>
              </a:ext>
            </a:extLst>
          </xdr:cNvPr>
          <xdr:cNvSpPr txBox="1"/>
        </xdr:nvSpPr>
        <xdr:spPr>
          <a:xfrm>
            <a:off x="1727200" y="12522200"/>
            <a:ext cx="1028700" cy="111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96DD552-FCAC-1E4C-85CF-C89C4DEC0415}"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49600">
              <a:solidFill>
                <a:srgbClr val="C00000"/>
              </a:solidFill>
              <a:effectLst>
                <a:outerShdw blurRad="50800" dist="38100" dir="2700000" algn="tl" rotWithShape="0">
                  <a:srgbClr val="C00000">
                    <a:alpha val="40000"/>
                  </a:srgbClr>
                </a:outerShdw>
              </a:effectLst>
            </a:endParaRPr>
          </a:p>
        </xdr:txBody>
      </xdr:sp>
    </xdr:grpSp>
    <xdr:clientData/>
  </xdr:twoCellAnchor>
  <xdr:twoCellAnchor>
    <xdr:from>
      <xdr:col>1</xdr:col>
      <xdr:colOff>279400</xdr:colOff>
      <xdr:row>63</xdr:row>
      <xdr:rowOff>0</xdr:rowOff>
    </xdr:from>
    <xdr:to>
      <xdr:col>2</xdr:col>
      <xdr:colOff>241300</xdr:colOff>
      <xdr:row>65</xdr:row>
      <xdr:rowOff>88900</xdr:rowOff>
    </xdr:to>
    <xdr:sp macro="" textlink="$N$77">
      <xdr:nvSpPr>
        <xdr:cNvPr id="44" name="ZoneTexte 43">
          <a:extLst>
            <a:ext uri="{FF2B5EF4-FFF2-40B4-BE49-F238E27FC236}">
              <a16:creationId xmlns:a16="http://schemas.microsoft.com/office/drawing/2014/main" id="{FCA02A18-86EC-A644-8F10-F1D69E2C9BEA}"/>
            </a:ext>
          </a:extLst>
        </xdr:cNvPr>
        <xdr:cNvSpPr txBox="1"/>
      </xdr:nvSpPr>
      <xdr:spPr>
        <a:xfrm>
          <a:off x="1130300" y="13804900"/>
          <a:ext cx="812800" cy="495300"/>
        </a:xfrm>
        <a:prstGeom prst="rect">
          <a:avLst/>
        </a:prstGeom>
        <a:noFill/>
        <a:ln w="9525" cmpd="sng">
          <a:solidFill>
            <a:schemeClr val="lt1">
              <a:shade val="50000"/>
            </a:schemeClr>
          </a:solidFill>
        </a:ln>
        <a:effectLst>
          <a:innerShdw blurRad="63500" dist="50800" dir="13500000">
            <a:prstClr val="black">
              <a:alpha val="50000"/>
            </a:prstClr>
          </a:innerShdw>
        </a:effectLst>
        <a:scene3d>
          <a:camera prst="orthographicFront"/>
          <a:lightRig rig="sunset" dir="t"/>
        </a:scene3d>
        <a:sp3d extrusionH="76200" contourW="25400" prstMaterial="metal">
          <a:bevelT prst="relaxedInset"/>
          <a:bevelB prst="relaxedInset"/>
          <a:extrusionClr>
            <a:schemeClr val="accent4">
              <a:lumMod val="75000"/>
            </a:schemeClr>
          </a:extrusionClr>
          <a:contourClr>
            <a:schemeClr val="bg1">
              <a:lumMod val="85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1378E225-DBA8-014C-9AE9-8CC6DD4E3B70}" type="TxLink">
            <a:rPr lang="en-US" sz="1800" b="1" i="0" u="none" strike="noStrike">
              <a:solidFill>
                <a:srgbClr val="000000"/>
              </a:solidFill>
              <a:latin typeface="Calibri"/>
              <a:cs typeface="Calibri"/>
            </a:rPr>
            <a:pPr algn="ctr"/>
            <a:t>0%</a:t>
          </a:fld>
          <a:endParaRPr lang="fr-FR" sz="1600"/>
        </a:p>
      </xdr:txBody>
    </xdr:sp>
    <xdr:clientData/>
  </xdr:twoCellAnchor>
  <xdr:twoCellAnchor>
    <xdr:from>
      <xdr:col>9</xdr:col>
      <xdr:colOff>63500</xdr:colOff>
      <xdr:row>62</xdr:row>
      <xdr:rowOff>190500</xdr:rowOff>
    </xdr:from>
    <xdr:to>
      <xdr:col>9</xdr:col>
      <xdr:colOff>876300</xdr:colOff>
      <xdr:row>65</xdr:row>
      <xdr:rowOff>76200</xdr:rowOff>
    </xdr:to>
    <xdr:sp macro="" textlink="$N$86">
      <xdr:nvSpPr>
        <xdr:cNvPr id="146" name="ZoneTexte 145">
          <a:extLst>
            <a:ext uri="{FF2B5EF4-FFF2-40B4-BE49-F238E27FC236}">
              <a16:creationId xmlns:a16="http://schemas.microsoft.com/office/drawing/2014/main" id="{BDC6B55A-FC3C-194E-ABA7-1387CE045946}"/>
            </a:ext>
          </a:extLst>
        </xdr:cNvPr>
        <xdr:cNvSpPr txBox="1"/>
      </xdr:nvSpPr>
      <xdr:spPr>
        <a:xfrm>
          <a:off x="8039100" y="13792200"/>
          <a:ext cx="812800" cy="495300"/>
        </a:xfrm>
        <a:prstGeom prst="rect">
          <a:avLst/>
        </a:prstGeom>
        <a:noFill/>
        <a:ln w="9525" cmpd="sng">
          <a:solidFill>
            <a:schemeClr val="lt1">
              <a:shade val="50000"/>
            </a:schemeClr>
          </a:solidFill>
        </a:ln>
        <a:effectLst>
          <a:innerShdw blurRad="63500" dist="50800" dir="13500000">
            <a:prstClr val="black">
              <a:alpha val="50000"/>
            </a:prstClr>
          </a:innerShdw>
        </a:effectLst>
        <a:scene3d>
          <a:camera prst="orthographicFront"/>
          <a:lightRig rig="sunset" dir="t"/>
        </a:scene3d>
        <a:sp3d extrusionH="76200" contourW="25400" prstMaterial="metal">
          <a:bevelT prst="relaxedInset"/>
          <a:bevelB prst="relaxedInset"/>
          <a:extrusionClr>
            <a:schemeClr val="accent4">
              <a:lumMod val="75000"/>
            </a:schemeClr>
          </a:extrusionClr>
          <a:contourClr>
            <a:schemeClr val="bg1">
              <a:lumMod val="85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CE7FBD2-EA5F-5E45-BF2B-88A2D3FF38A4}" type="TxLink">
            <a:rPr lang="en-US" sz="1800" b="1" i="0" u="none" strike="noStrike">
              <a:solidFill>
                <a:srgbClr val="000000"/>
              </a:solidFill>
              <a:latin typeface="Calibri"/>
              <a:cs typeface="Calibri"/>
            </a:rPr>
            <a:pPr algn="ctr"/>
            <a:t>0%</a:t>
          </a:fld>
          <a:endParaRPr lang="fr-FR" sz="2400"/>
        </a:p>
      </xdr:txBody>
    </xdr:sp>
    <xdr:clientData/>
  </xdr:twoCellAnchor>
  <xdr:twoCellAnchor>
    <xdr:from>
      <xdr:col>2</xdr:col>
      <xdr:colOff>317500</xdr:colOff>
      <xdr:row>85</xdr:row>
      <xdr:rowOff>114300</xdr:rowOff>
    </xdr:from>
    <xdr:to>
      <xdr:col>4</xdr:col>
      <xdr:colOff>203200</xdr:colOff>
      <xdr:row>101</xdr:row>
      <xdr:rowOff>25400</xdr:rowOff>
    </xdr:to>
    <xdr:grpSp>
      <xdr:nvGrpSpPr>
        <xdr:cNvPr id="147" name="Groupe 146">
          <a:extLst>
            <a:ext uri="{FF2B5EF4-FFF2-40B4-BE49-F238E27FC236}">
              <a16:creationId xmlns:a16="http://schemas.microsoft.com/office/drawing/2014/main" id="{B95F23B1-FB83-E94D-8FDC-E68733325A18}"/>
            </a:ext>
          </a:extLst>
        </xdr:cNvPr>
        <xdr:cNvGrpSpPr/>
      </xdr:nvGrpSpPr>
      <xdr:grpSpPr>
        <a:xfrm>
          <a:off x="2044700" y="18554700"/>
          <a:ext cx="1612900" cy="3162300"/>
          <a:chOff x="1676400" y="12484100"/>
          <a:chExt cx="1587500" cy="3162300"/>
        </a:xfrm>
      </xdr:grpSpPr>
      <xdr:grpSp>
        <xdr:nvGrpSpPr>
          <xdr:cNvPr id="148" name="Groupe 147">
            <a:extLst>
              <a:ext uri="{FF2B5EF4-FFF2-40B4-BE49-F238E27FC236}">
                <a16:creationId xmlns:a16="http://schemas.microsoft.com/office/drawing/2014/main" id="{E973BA95-4C7E-B648-BB78-14BB241AF70D}"/>
              </a:ext>
            </a:extLst>
          </xdr:cNvPr>
          <xdr:cNvGrpSpPr/>
        </xdr:nvGrpSpPr>
        <xdr:grpSpPr>
          <a:xfrm>
            <a:off x="1676400" y="12636500"/>
            <a:ext cx="1587500" cy="3009900"/>
            <a:chOff x="419100" y="12687300"/>
            <a:chExt cx="1587500" cy="3009900"/>
          </a:xfrm>
        </xdr:grpSpPr>
        <xdr:grpSp>
          <xdr:nvGrpSpPr>
            <xdr:cNvPr id="150" name="Groupe 149">
              <a:extLst>
                <a:ext uri="{FF2B5EF4-FFF2-40B4-BE49-F238E27FC236}">
                  <a16:creationId xmlns:a16="http://schemas.microsoft.com/office/drawing/2014/main" id="{81315576-7352-0346-B897-F1A4EE43F430}"/>
                </a:ext>
              </a:extLst>
            </xdr:cNvPr>
            <xdr:cNvGrpSpPr/>
          </xdr:nvGrpSpPr>
          <xdr:grpSpPr>
            <a:xfrm>
              <a:off x="419100" y="12687300"/>
              <a:ext cx="1041400" cy="2705100"/>
              <a:chOff x="4711700" y="6007100"/>
              <a:chExt cx="1104900" cy="2844800"/>
            </a:xfrm>
          </xdr:grpSpPr>
          <xdr:sp macro="" textlink="">
            <xdr:nvSpPr>
              <xdr:cNvPr id="153" name="Rectangle : coins arrondis 152">
                <a:extLst>
                  <a:ext uri="{FF2B5EF4-FFF2-40B4-BE49-F238E27FC236}">
                    <a16:creationId xmlns:a16="http://schemas.microsoft.com/office/drawing/2014/main" id="{53DAB4AC-FBA4-F240-A06F-130E047771AE}"/>
                  </a:ext>
                </a:extLst>
              </xdr:cNvPr>
              <xdr:cNvSpPr/>
            </xdr:nvSpPr>
            <xdr:spPr>
              <a:xfrm>
                <a:off x="4711700" y="6007100"/>
                <a:ext cx="1104900" cy="2844800"/>
              </a:xfrm>
              <a:prstGeom prst="roundRect">
                <a:avLst/>
              </a:prstGeom>
              <a:solidFill>
                <a:schemeClr val="tx1">
                  <a:lumMod val="50000"/>
                  <a:lumOff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54" name="Ellipse 153">
                <a:extLst>
                  <a:ext uri="{FF2B5EF4-FFF2-40B4-BE49-F238E27FC236}">
                    <a16:creationId xmlns:a16="http://schemas.microsoft.com/office/drawing/2014/main" id="{454492CC-D90C-1A48-A398-1CCE90D1943D}"/>
                  </a:ext>
                </a:extLst>
              </xdr:cNvPr>
              <xdr:cNvSpPr/>
            </xdr:nvSpPr>
            <xdr:spPr>
              <a:xfrm>
                <a:off x="4967713" y="6247506"/>
                <a:ext cx="683786" cy="724794"/>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55" name="Ellipse 154">
                <a:extLst>
                  <a:ext uri="{FF2B5EF4-FFF2-40B4-BE49-F238E27FC236}">
                    <a16:creationId xmlns:a16="http://schemas.microsoft.com/office/drawing/2014/main" id="{07457AE2-3BE7-584E-9A65-A7A360BDBD47}"/>
                  </a:ext>
                </a:extLst>
              </xdr:cNvPr>
              <xdr:cNvSpPr/>
            </xdr:nvSpPr>
            <xdr:spPr>
              <a:xfrm>
                <a:off x="4913816" y="7142349"/>
                <a:ext cx="699584" cy="76975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56" name="Ellipse 155">
                <a:extLst>
                  <a:ext uri="{FF2B5EF4-FFF2-40B4-BE49-F238E27FC236}">
                    <a16:creationId xmlns:a16="http://schemas.microsoft.com/office/drawing/2014/main" id="{6F7DC47E-C8DB-DF48-B90C-11A17A63E419}"/>
                  </a:ext>
                </a:extLst>
              </xdr:cNvPr>
              <xdr:cNvSpPr/>
            </xdr:nvSpPr>
            <xdr:spPr>
              <a:xfrm>
                <a:off x="4851400" y="7962900"/>
                <a:ext cx="774700" cy="876300"/>
              </a:xfrm>
              <a:prstGeom prst="ellipse">
                <a:avLst/>
              </a:prstGeom>
              <a:solidFill>
                <a:schemeClr val="accent6">
                  <a:lumMod val="75000"/>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O$125">
          <xdr:nvSpPr>
            <xdr:cNvPr id="152" name="ZoneTexte 151">
              <a:extLst>
                <a:ext uri="{FF2B5EF4-FFF2-40B4-BE49-F238E27FC236}">
                  <a16:creationId xmlns:a16="http://schemas.microsoft.com/office/drawing/2014/main" id="{6891852A-0011-B442-B4F9-41BCA5B1D03B}"/>
                </a:ext>
              </a:extLst>
            </xdr:cNvPr>
            <xdr:cNvSpPr txBox="1"/>
          </xdr:nvSpPr>
          <xdr:spPr>
            <a:xfrm>
              <a:off x="419100" y="14173200"/>
              <a:ext cx="1587500"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9C4447B-35F8-314C-ACD3-0FF36DC57776}"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333300">
                <a:solidFill>
                  <a:schemeClr val="accent6">
                    <a:lumMod val="75000"/>
                  </a:schemeClr>
                </a:solidFill>
                <a:effectLst>
                  <a:outerShdw blurRad="50800" dist="38100" dir="2700000" algn="tl" rotWithShape="0">
                    <a:schemeClr val="accent6">
                      <a:lumMod val="75000"/>
                      <a:alpha val="40000"/>
                    </a:schemeClr>
                  </a:outerShdw>
                </a:effectLst>
              </a:endParaRPr>
            </a:p>
          </xdr:txBody>
        </xdr:sp>
      </xdr:grpSp>
      <xdr:sp macro="" textlink="$O$123">
        <xdr:nvSpPr>
          <xdr:cNvPr id="149" name="ZoneTexte 148">
            <a:extLst>
              <a:ext uri="{FF2B5EF4-FFF2-40B4-BE49-F238E27FC236}">
                <a16:creationId xmlns:a16="http://schemas.microsoft.com/office/drawing/2014/main" id="{2D764DFA-4823-3B4C-9522-4DB284EBA17C}"/>
              </a:ext>
            </a:extLst>
          </xdr:cNvPr>
          <xdr:cNvSpPr txBox="1"/>
        </xdr:nvSpPr>
        <xdr:spPr>
          <a:xfrm>
            <a:off x="1739900" y="12484100"/>
            <a:ext cx="1028700" cy="111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CF572D83-DBD8-944D-82DE-8237D3CB9626}"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400000">
              <a:solidFill>
                <a:srgbClr val="C00000"/>
              </a:solidFill>
              <a:effectLst>
                <a:outerShdw blurRad="50800" dist="38100" dir="2700000" algn="tl" rotWithShape="0">
                  <a:srgbClr val="C00000">
                    <a:alpha val="40000"/>
                  </a:srgbClr>
                </a:outerShdw>
              </a:effectLst>
            </a:endParaRPr>
          </a:p>
        </xdr:txBody>
      </xdr:sp>
    </xdr:grpSp>
    <xdr:clientData/>
  </xdr:twoCellAnchor>
  <xdr:twoCellAnchor>
    <xdr:from>
      <xdr:col>7</xdr:col>
      <xdr:colOff>596900</xdr:colOff>
      <xdr:row>85</xdr:row>
      <xdr:rowOff>152400</xdr:rowOff>
    </xdr:from>
    <xdr:to>
      <xdr:col>9</xdr:col>
      <xdr:colOff>520700</xdr:colOff>
      <xdr:row>100</xdr:row>
      <xdr:rowOff>25400</xdr:rowOff>
    </xdr:to>
    <xdr:grpSp>
      <xdr:nvGrpSpPr>
        <xdr:cNvPr id="157" name="Groupe 156">
          <a:extLst>
            <a:ext uri="{FF2B5EF4-FFF2-40B4-BE49-F238E27FC236}">
              <a16:creationId xmlns:a16="http://schemas.microsoft.com/office/drawing/2014/main" id="{49F64D6D-EEB4-724F-A474-0E9A3CF27688}"/>
            </a:ext>
          </a:extLst>
        </xdr:cNvPr>
        <xdr:cNvGrpSpPr/>
      </xdr:nvGrpSpPr>
      <xdr:grpSpPr>
        <a:xfrm>
          <a:off x="6946900" y="18592800"/>
          <a:ext cx="1651000" cy="2921000"/>
          <a:chOff x="1663700" y="12547600"/>
          <a:chExt cx="1625600" cy="2921000"/>
        </a:xfrm>
      </xdr:grpSpPr>
      <xdr:grpSp>
        <xdr:nvGrpSpPr>
          <xdr:cNvPr id="158" name="Groupe 157">
            <a:extLst>
              <a:ext uri="{FF2B5EF4-FFF2-40B4-BE49-F238E27FC236}">
                <a16:creationId xmlns:a16="http://schemas.microsoft.com/office/drawing/2014/main" id="{CB7877B2-34AE-7B44-9E32-06B5FD36360E}"/>
              </a:ext>
            </a:extLst>
          </xdr:cNvPr>
          <xdr:cNvGrpSpPr/>
        </xdr:nvGrpSpPr>
        <xdr:grpSpPr>
          <a:xfrm>
            <a:off x="1663700" y="12636500"/>
            <a:ext cx="1625600" cy="2832100"/>
            <a:chOff x="406400" y="12687300"/>
            <a:chExt cx="1625600" cy="2832100"/>
          </a:xfrm>
        </xdr:grpSpPr>
        <xdr:grpSp>
          <xdr:nvGrpSpPr>
            <xdr:cNvPr id="160" name="Groupe 159">
              <a:extLst>
                <a:ext uri="{FF2B5EF4-FFF2-40B4-BE49-F238E27FC236}">
                  <a16:creationId xmlns:a16="http://schemas.microsoft.com/office/drawing/2014/main" id="{07474828-31B1-6E49-B8D2-E0EF08CCEA0B}"/>
                </a:ext>
              </a:extLst>
            </xdr:cNvPr>
            <xdr:cNvGrpSpPr/>
          </xdr:nvGrpSpPr>
          <xdr:grpSpPr>
            <a:xfrm>
              <a:off x="419100" y="12687300"/>
              <a:ext cx="1041400" cy="2705100"/>
              <a:chOff x="4711700" y="6007100"/>
              <a:chExt cx="1104900" cy="2844800"/>
            </a:xfrm>
          </xdr:grpSpPr>
          <xdr:sp macro="" textlink="">
            <xdr:nvSpPr>
              <xdr:cNvPr id="163" name="Rectangle : coins arrondis 162">
                <a:extLst>
                  <a:ext uri="{FF2B5EF4-FFF2-40B4-BE49-F238E27FC236}">
                    <a16:creationId xmlns:a16="http://schemas.microsoft.com/office/drawing/2014/main" id="{6DDFDEE3-0F36-F64A-8922-E5F2B355965A}"/>
                  </a:ext>
                </a:extLst>
              </xdr:cNvPr>
              <xdr:cNvSpPr/>
            </xdr:nvSpPr>
            <xdr:spPr>
              <a:xfrm>
                <a:off x="4711700" y="6007100"/>
                <a:ext cx="1104900" cy="2844800"/>
              </a:xfrm>
              <a:prstGeom prst="roundRect">
                <a:avLst/>
              </a:prstGeom>
              <a:solidFill>
                <a:schemeClr val="tx1">
                  <a:lumMod val="50000"/>
                  <a:lumOff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64" name="Ellipse 163">
                <a:extLst>
                  <a:ext uri="{FF2B5EF4-FFF2-40B4-BE49-F238E27FC236}">
                    <a16:creationId xmlns:a16="http://schemas.microsoft.com/office/drawing/2014/main" id="{4A8FF745-7F23-AA41-AE54-4758F93C7E01}"/>
                  </a:ext>
                </a:extLst>
              </xdr:cNvPr>
              <xdr:cNvSpPr/>
            </xdr:nvSpPr>
            <xdr:spPr>
              <a:xfrm>
                <a:off x="4967713" y="6247506"/>
                <a:ext cx="683786" cy="724794"/>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65" name="Ellipse 164">
                <a:extLst>
                  <a:ext uri="{FF2B5EF4-FFF2-40B4-BE49-F238E27FC236}">
                    <a16:creationId xmlns:a16="http://schemas.microsoft.com/office/drawing/2014/main" id="{1040EFA8-A34D-DD4E-8565-6FC9A0CD0F45}"/>
                  </a:ext>
                </a:extLst>
              </xdr:cNvPr>
              <xdr:cNvSpPr/>
            </xdr:nvSpPr>
            <xdr:spPr>
              <a:xfrm>
                <a:off x="4913816" y="7142349"/>
                <a:ext cx="699584" cy="76975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66" name="Ellipse 165">
                <a:extLst>
                  <a:ext uri="{FF2B5EF4-FFF2-40B4-BE49-F238E27FC236}">
                    <a16:creationId xmlns:a16="http://schemas.microsoft.com/office/drawing/2014/main" id="{DB0FA861-B63E-5C44-98AE-40385ACC61C0}"/>
                  </a:ext>
                </a:extLst>
              </xdr:cNvPr>
              <xdr:cNvSpPr/>
            </xdr:nvSpPr>
            <xdr:spPr>
              <a:xfrm>
                <a:off x="4851400" y="7962900"/>
                <a:ext cx="774700" cy="876300"/>
              </a:xfrm>
              <a:prstGeom prst="ellipse">
                <a:avLst/>
              </a:prstGeom>
              <a:solidFill>
                <a:schemeClr val="accent6">
                  <a:lumMod val="75000"/>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O$156">
          <xdr:nvSpPr>
            <xdr:cNvPr id="161" name="ZoneTexte 160">
              <a:extLst>
                <a:ext uri="{FF2B5EF4-FFF2-40B4-BE49-F238E27FC236}">
                  <a16:creationId xmlns:a16="http://schemas.microsoft.com/office/drawing/2014/main" id="{A5A96078-1B19-B941-B21B-BA48841C69C1}"/>
                </a:ext>
              </a:extLst>
            </xdr:cNvPr>
            <xdr:cNvSpPr txBox="1"/>
          </xdr:nvSpPr>
          <xdr:spPr>
            <a:xfrm>
              <a:off x="406400" y="14198600"/>
              <a:ext cx="1193800" cy="132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5718BE6-F2CF-B145-867D-BA1BE4FA0D23}"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cs typeface="Calibri"/>
                </a:rPr>
                <a:pPr/>
                <a:t> </a:t>
              </a:fld>
              <a:endParaRPr lang="fr-FR" sz="400000">
                <a:solidFill>
                  <a:schemeClr val="accent6">
                    <a:lumMod val="75000"/>
                  </a:schemeClr>
                </a:solidFill>
                <a:effectLst>
                  <a:outerShdw blurRad="50800" dist="38100" dir="2700000" algn="tl" rotWithShape="0">
                    <a:schemeClr val="accent6">
                      <a:lumMod val="75000"/>
                      <a:alpha val="40000"/>
                    </a:schemeClr>
                  </a:outerShdw>
                </a:effectLst>
              </a:endParaRPr>
            </a:p>
          </xdr:txBody>
        </xdr:sp>
        <xdr:sp macro="" textlink="$O$155">
          <xdr:nvSpPr>
            <xdr:cNvPr id="162" name="ZoneTexte 161">
              <a:extLst>
                <a:ext uri="{FF2B5EF4-FFF2-40B4-BE49-F238E27FC236}">
                  <a16:creationId xmlns:a16="http://schemas.microsoft.com/office/drawing/2014/main" id="{C9D302F4-2646-6948-BD16-79CF578E9B79}"/>
                </a:ext>
              </a:extLst>
            </xdr:cNvPr>
            <xdr:cNvSpPr txBox="1"/>
          </xdr:nvSpPr>
          <xdr:spPr>
            <a:xfrm>
              <a:off x="444500" y="13423900"/>
              <a:ext cx="1587500"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FC89939-8694-614E-A184-7D1F3B4CCE85}"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333300">
                <a:solidFill>
                  <a:srgbClr val="FFC000"/>
                </a:solidFill>
                <a:effectLst>
                  <a:outerShdw blurRad="50800" dist="38100" dir="2700000" algn="tl" rotWithShape="0">
                    <a:srgbClr val="FFC000">
                      <a:alpha val="40000"/>
                    </a:srgbClr>
                  </a:outerShdw>
                </a:effectLst>
              </a:endParaRPr>
            </a:p>
          </xdr:txBody>
        </xdr:sp>
      </xdr:grpSp>
      <xdr:sp macro="" textlink="$O$154">
        <xdr:nvSpPr>
          <xdr:cNvPr id="159" name="ZoneTexte 158">
            <a:extLst>
              <a:ext uri="{FF2B5EF4-FFF2-40B4-BE49-F238E27FC236}">
                <a16:creationId xmlns:a16="http://schemas.microsoft.com/office/drawing/2014/main" id="{E25A7F91-54E5-1842-9329-BE14DD7966A1}"/>
              </a:ext>
            </a:extLst>
          </xdr:cNvPr>
          <xdr:cNvSpPr txBox="1"/>
        </xdr:nvSpPr>
        <xdr:spPr>
          <a:xfrm>
            <a:off x="1739900" y="12547600"/>
            <a:ext cx="1028700" cy="111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EF2F8FA-29CB-8B41-9138-9B7ACE53C2C3}"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400000">
              <a:solidFill>
                <a:srgbClr val="C00000"/>
              </a:solidFill>
              <a:effectLst>
                <a:outerShdw blurRad="50800" dist="38100" dir="2700000" algn="tl" rotWithShape="0">
                  <a:srgbClr val="C00000">
                    <a:alpha val="40000"/>
                  </a:srgbClr>
                </a:outerShdw>
              </a:effectLst>
            </a:endParaRPr>
          </a:p>
        </xdr:txBody>
      </xdr:sp>
    </xdr:grpSp>
    <xdr:clientData/>
  </xdr:twoCellAnchor>
  <xdr:twoCellAnchor>
    <xdr:from>
      <xdr:col>5</xdr:col>
      <xdr:colOff>736600</xdr:colOff>
      <xdr:row>116</xdr:row>
      <xdr:rowOff>38100</xdr:rowOff>
    </xdr:from>
    <xdr:to>
      <xdr:col>7</xdr:col>
      <xdr:colOff>317500</xdr:colOff>
      <xdr:row>130</xdr:row>
      <xdr:rowOff>177800</xdr:rowOff>
    </xdr:to>
    <xdr:grpSp>
      <xdr:nvGrpSpPr>
        <xdr:cNvPr id="167" name="Groupe 166">
          <a:extLst>
            <a:ext uri="{FF2B5EF4-FFF2-40B4-BE49-F238E27FC236}">
              <a16:creationId xmlns:a16="http://schemas.microsoft.com/office/drawing/2014/main" id="{D23ECC66-3DCB-6545-93FE-F2DEA98E3486}"/>
            </a:ext>
          </a:extLst>
        </xdr:cNvPr>
        <xdr:cNvGrpSpPr/>
      </xdr:nvGrpSpPr>
      <xdr:grpSpPr>
        <a:xfrm>
          <a:off x="5054600" y="24777700"/>
          <a:ext cx="1612900" cy="3086100"/>
          <a:chOff x="1676400" y="12496800"/>
          <a:chExt cx="1600200" cy="2984500"/>
        </a:xfrm>
      </xdr:grpSpPr>
      <xdr:grpSp>
        <xdr:nvGrpSpPr>
          <xdr:cNvPr id="168" name="Groupe 167">
            <a:extLst>
              <a:ext uri="{FF2B5EF4-FFF2-40B4-BE49-F238E27FC236}">
                <a16:creationId xmlns:a16="http://schemas.microsoft.com/office/drawing/2014/main" id="{1EA15F7F-0B5C-9E4F-92D6-FBC758288658}"/>
              </a:ext>
            </a:extLst>
          </xdr:cNvPr>
          <xdr:cNvGrpSpPr/>
        </xdr:nvGrpSpPr>
        <xdr:grpSpPr>
          <a:xfrm>
            <a:off x="1676400" y="12636500"/>
            <a:ext cx="1600200" cy="2844800"/>
            <a:chOff x="419100" y="12687300"/>
            <a:chExt cx="1600200" cy="2844800"/>
          </a:xfrm>
        </xdr:grpSpPr>
        <xdr:grpSp>
          <xdr:nvGrpSpPr>
            <xdr:cNvPr id="170" name="Groupe 169">
              <a:extLst>
                <a:ext uri="{FF2B5EF4-FFF2-40B4-BE49-F238E27FC236}">
                  <a16:creationId xmlns:a16="http://schemas.microsoft.com/office/drawing/2014/main" id="{0AF52A38-6321-3444-B809-A7BE123C6BA2}"/>
                </a:ext>
              </a:extLst>
            </xdr:cNvPr>
            <xdr:cNvGrpSpPr/>
          </xdr:nvGrpSpPr>
          <xdr:grpSpPr>
            <a:xfrm>
              <a:off x="419100" y="12687300"/>
              <a:ext cx="1041400" cy="2705100"/>
              <a:chOff x="4711700" y="6007100"/>
              <a:chExt cx="1104900" cy="2844800"/>
            </a:xfrm>
          </xdr:grpSpPr>
          <xdr:sp macro="" textlink="">
            <xdr:nvSpPr>
              <xdr:cNvPr id="173" name="Rectangle : coins arrondis 172">
                <a:extLst>
                  <a:ext uri="{FF2B5EF4-FFF2-40B4-BE49-F238E27FC236}">
                    <a16:creationId xmlns:a16="http://schemas.microsoft.com/office/drawing/2014/main" id="{F099F5B6-5C83-1B45-84F0-6DBA2CAD9E7D}"/>
                  </a:ext>
                </a:extLst>
              </xdr:cNvPr>
              <xdr:cNvSpPr/>
            </xdr:nvSpPr>
            <xdr:spPr>
              <a:xfrm>
                <a:off x="4711700" y="6007100"/>
                <a:ext cx="1104900" cy="2844800"/>
              </a:xfrm>
              <a:prstGeom prst="roundRect">
                <a:avLst/>
              </a:prstGeom>
              <a:solidFill>
                <a:schemeClr val="tx1">
                  <a:lumMod val="50000"/>
                  <a:lumOff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74" name="Ellipse 173">
                <a:extLst>
                  <a:ext uri="{FF2B5EF4-FFF2-40B4-BE49-F238E27FC236}">
                    <a16:creationId xmlns:a16="http://schemas.microsoft.com/office/drawing/2014/main" id="{D8CF6F5E-ED10-334E-A0DB-C21C2E210A14}"/>
                  </a:ext>
                </a:extLst>
              </xdr:cNvPr>
              <xdr:cNvSpPr/>
            </xdr:nvSpPr>
            <xdr:spPr>
              <a:xfrm>
                <a:off x="4967713" y="6247506"/>
                <a:ext cx="683786" cy="724794"/>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75" name="Ellipse 174">
                <a:extLst>
                  <a:ext uri="{FF2B5EF4-FFF2-40B4-BE49-F238E27FC236}">
                    <a16:creationId xmlns:a16="http://schemas.microsoft.com/office/drawing/2014/main" id="{83457BC7-5D29-A34E-B00E-DFD9EED3587A}"/>
                  </a:ext>
                </a:extLst>
              </xdr:cNvPr>
              <xdr:cNvSpPr/>
            </xdr:nvSpPr>
            <xdr:spPr>
              <a:xfrm>
                <a:off x="4913816" y="7142349"/>
                <a:ext cx="699584" cy="76975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76" name="Ellipse 175">
                <a:extLst>
                  <a:ext uri="{FF2B5EF4-FFF2-40B4-BE49-F238E27FC236}">
                    <a16:creationId xmlns:a16="http://schemas.microsoft.com/office/drawing/2014/main" id="{7D63CE53-9FC5-E546-8EAD-772B87459752}"/>
                  </a:ext>
                </a:extLst>
              </xdr:cNvPr>
              <xdr:cNvSpPr/>
            </xdr:nvSpPr>
            <xdr:spPr>
              <a:xfrm>
                <a:off x="4851400" y="7962900"/>
                <a:ext cx="774700" cy="876300"/>
              </a:xfrm>
              <a:prstGeom prst="ellipse">
                <a:avLst/>
              </a:prstGeom>
              <a:solidFill>
                <a:schemeClr val="accent6">
                  <a:lumMod val="75000"/>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O$176">
          <xdr:nvSpPr>
            <xdr:cNvPr id="171" name="ZoneTexte 170">
              <a:extLst>
                <a:ext uri="{FF2B5EF4-FFF2-40B4-BE49-F238E27FC236}">
                  <a16:creationId xmlns:a16="http://schemas.microsoft.com/office/drawing/2014/main" id="{B09CD3BB-E8E1-BE44-BC02-6D2A4CE18CDF}"/>
                </a:ext>
              </a:extLst>
            </xdr:cNvPr>
            <xdr:cNvSpPr txBox="1"/>
          </xdr:nvSpPr>
          <xdr:spPr>
            <a:xfrm>
              <a:off x="444500" y="14211300"/>
              <a:ext cx="1193800" cy="1320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AF335759-F703-FD45-B6B8-76A34AE67368}"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400000">
                <a:solidFill>
                  <a:schemeClr val="accent6">
                    <a:lumMod val="75000"/>
                  </a:schemeClr>
                </a:solidFill>
                <a:effectLst>
                  <a:outerShdw blurRad="50800" dist="38100" dir="2700000" algn="tl" rotWithShape="0">
                    <a:schemeClr val="accent6">
                      <a:lumMod val="75000"/>
                      <a:alpha val="40000"/>
                    </a:schemeClr>
                  </a:outerShdw>
                </a:effectLst>
              </a:endParaRPr>
            </a:p>
          </xdr:txBody>
        </xdr:sp>
        <xdr:sp macro="" textlink="$O$175">
          <xdr:nvSpPr>
            <xdr:cNvPr id="172" name="ZoneTexte 171">
              <a:extLst>
                <a:ext uri="{FF2B5EF4-FFF2-40B4-BE49-F238E27FC236}">
                  <a16:creationId xmlns:a16="http://schemas.microsoft.com/office/drawing/2014/main" id="{F1F408C0-A047-CE41-911E-E723D1931A87}"/>
                </a:ext>
              </a:extLst>
            </xdr:cNvPr>
            <xdr:cNvSpPr txBox="1"/>
          </xdr:nvSpPr>
          <xdr:spPr>
            <a:xfrm>
              <a:off x="431800" y="13411200"/>
              <a:ext cx="1587500"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FEA84D8D-43C6-9C48-B961-39A3FACA7F8E}"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400000">
                <a:solidFill>
                  <a:srgbClr val="FFC000"/>
                </a:solidFill>
                <a:effectLst>
                  <a:outerShdw blurRad="50800" dist="38100" dir="2700000" algn="tl" rotWithShape="0">
                    <a:srgbClr val="FFC000">
                      <a:alpha val="40000"/>
                    </a:srgbClr>
                  </a:outerShdw>
                </a:effectLst>
              </a:endParaRPr>
            </a:p>
          </xdr:txBody>
        </xdr:sp>
      </xdr:grpSp>
      <xdr:sp macro="" textlink="$O$174">
        <xdr:nvSpPr>
          <xdr:cNvPr id="169" name="ZoneTexte 168">
            <a:extLst>
              <a:ext uri="{FF2B5EF4-FFF2-40B4-BE49-F238E27FC236}">
                <a16:creationId xmlns:a16="http://schemas.microsoft.com/office/drawing/2014/main" id="{5AB875C2-E202-B540-9065-1D11377D32CE}"/>
              </a:ext>
            </a:extLst>
          </xdr:cNvPr>
          <xdr:cNvSpPr txBox="1"/>
        </xdr:nvSpPr>
        <xdr:spPr>
          <a:xfrm>
            <a:off x="1739900" y="12496800"/>
            <a:ext cx="1028700" cy="111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204349C2-D0CF-B14E-9A21-DBB77E51B868}"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400000">
              <a:solidFill>
                <a:srgbClr val="C00000"/>
              </a:solidFill>
              <a:effectLst>
                <a:outerShdw blurRad="50800" dist="38100" dir="2700000" algn="tl" rotWithShape="0">
                  <a:srgbClr val="C00000">
                    <a:alpha val="40000"/>
                  </a:srgbClr>
                </a:outerShdw>
              </a:effectLst>
            </a:endParaRPr>
          </a:p>
        </xdr:txBody>
      </xdr:sp>
    </xdr:grpSp>
    <xdr:clientData/>
  </xdr:twoCellAnchor>
  <xdr:twoCellAnchor>
    <xdr:from>
      <xdr:col>2</xdr:col>
      <xdr:colOff>647700</xdr:colOff>
      <xdr:row>46</xdr:row>
      <xdr:rowOff>139700</xdr:rowOff>
    </xdr:from>
    <xdr:to>
      <xdr:col>3</xdr:col>
      <xdr:colOff>609600</xdr:colOff>
      <xdr:row>49</xdr:row>
      <xdr:rowOff>63500</xdr:rowOff>
    </xdr:to>
    <xdr:sp macro="" textlink="$Q$42">
      <xdr:nvSpPr>
        <xdr:cNvPr id="177" name="ZoneTexte 176">
          <a:extLst>
            <a:ext uri="{FF2B5EF4-FFF2-40B4-BE49-F238E27FC236}">
              <a16:creationId xmlns:a16="http://schemas.microsoft.com/office/drawing/2014/main" id="{88BBE47B-7D24-BB45-B49F-52A446D26A6E}"/>
            </a:ext>
          </a:extLst>
        </xdr:cNvPr>
        <xdr:cNvSpPr txBox="1"/>
      </xdr:nvSpPr>
      <xdr:spPr>
        <a:xfrm>
          <a:off x="2349500" y="9436100"/>
          <a:ext cx="812800" cy="495300"/>
        </a:xfrm>
        <a:prstGeom prst="rect">
          <a:avLst/>
        </a:prstGeom>
        <a:noFill/>
        <a:ln w="9525" cmpd="sng">
          <a:solidFill>
            <a:schemeClr val="lt1">
              <a:shade val="50000"/>
            </a:schemeClr>
          </a:solidFill>
        </a:ln>
        <a:effectLst>
          <a:innerShdw blurRad="63500" dist="50800" dir="13500000">
            <a:prstClr val="black">
              <a:alpha val="50000"/>
            </a:prstClr>
          </a:innerShdw>
        </a:effectLst>
        <a:scene3d>
          <a:camera prst="orthographicFront"/>
          <a:lightRig rig="sunset" dir="t"/>
        </a:scene3d>
        <a:sp3d extrusionH="76200" contourW="25400" prstMaterial="metal">
          <a:bevelT prst="relaxedInset"/>
          <a:bevelB prst="relaxedInset"/>
          <a:extrusionClr>
            <a:schemeClr val="accent4">
              <a:lumMod val="75000"/>
            </a:schemeClr>
          </a:extrusionClr>
          <a:contourClr>
            <a:schemeClr val="bg1">
              <a:lumMod val="85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7DCCB9CD-F145-9547-B7F6-695415B730A1}" type="TxLink">
            <a:rPr lang="en-US" sz="1800" b="1" i="0" u="none" strike="noStrike">
              <a:solidFill>
                <a:srgbClr val="000000"/>
              </a:solidFill>
              <a:latin typeface="Calibri"/>
              <a:cs typeface="Calibri"/>
            </a:rPr>
            <a:pPr algn="ctr"/>
            <a:t>0%</a:t>
          </a:fld>
          <a:endParaRPr lang="fr-FR" sz="2400"/>
        </a:p>
      </xdr:txBody>
    </xdr:sp>
    <xdr:clientData/>
  </xdr:twoCellAnchor>
  <xdr:twoCellAnchor>
    <xdr:from>
      <xdr:col>1</xdr:col>
      <xdr:colOff>50800</xdr:colOff>
      <xdr:row>91</xdr:row>
      <xdr:rowOff>63500</xdr:rowOff>
    </xdr:from>
    <xdr:to>
      <xdr:col>2</xdr:col>
      <xdr:colOff>12700</xdr:colOff>
      <xdr:row>93</xdr:row>
      <xdr:rowOff>152400</xdr:rowOff>
    </xdr:to>
    <xdr:sp macro="" textlink="$N$151">
      <xdr:nvSpPr>
        <xdr:cNvPr id="178" name="ZoneTexte 177">
          <a:extLst>
            <a:ext uri="{FF2B5EF4-FFF2-40B4-BE49-F238E27FC236}">
              <a16:creationId xmlns:a16="http://schemas.microsoft.com/office/drawing/2014/main" id="{055163E0-CA57-0641-9339-32D546408902}"/>
            </a:ext>
          </a:extLst>
        </xdr:cNvPr>
        <xdr:cNvSpPr txBox="1"/>
      </xdr:nvSpPr>
      <xdr:spPr>
        <a:xfrm>
          <a:off x="901700" y="19735800"/>
          <a:ext cx="812800" cy="495300"/>
        </a:xfrm>
        <a:prstGeom prst="rect">
          <a:avLst/>
        </a:prstGeom>
        <a:noFill/>
        <a:ln w="9525" cmpd="sng">
          <a:solidFill>
            <a:schemeClr val="lt1">
              <a:shade val="50000"/>
            </a:schemeClr>
          </a:solidFill>
        </a:ln>
        <a:effectLst>
          <a:innerShdw blurRad="63500" dist="50800" dir="13500000">
            <a:prstClr val="black">
              <a:alpha val="50000"/>
            </a:prstClr>
          </a:innerShdw>
        </a:effectLst>
        <a:scene3d>
          <a:camera prst="orthographicFront"/>
          <a:lightRig rig="sunset" dir="t"/>
        </a:scene3d>
        <a:sp3d extrusionH="76200" contourW="25400" prstMaterial="metal">
          <a:bevelT prst="relaxedInset"/>
          <a:bevelB prst="relaxedInset"/>
          <a:extrusionClr>
            <a:schemeClr val="accent4">
              <a:lumMod val="75000"/>
            </a:schemeClr>
          </a:extrusionClr>
          <a:contourClr>
            <a:schemeClr val="bg1">
              <a:lumMod val="85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CE6CB8DE-7254-0649-AF33-B3A6D92C0EF0}" type="TxLink">
            <a:rPr lang="en-US" sz="1800" b="1" i="0" u="none" strike="noStrike">
              <a:solidFill>
                <a:srgbClr val="000000"/>
              </a:solidFill>
              <a:latin typeface="Calibri"/>
              <a:cs typeface="Calibri"/>
            </a:rPr>
            <a:pPr algn="ctr"/>
            <a:t>0%</a:t>
          </a:fld>
          <a:endParaRPr lang="fr-FR" sz="2400"/>
        </a:p>
      </xdr:txBody>
    </xdr:sp>
    <xdr:clientData/>
  </xdr:twoCellAnchor>
  <xdr:twoCellAnchor>
    <xdr:from>
      <xdr:col>3</xdr:col>
      <xdr:colOff>177800</xdr:colOff>
      <xdr:row>156</xdr:row>
      <xdr:rowOff>25400</xdr:rowOff>
    </xdr:from>
    <xdr:to>
      <xdr:col>5</xdr:col>
      <xdr:colOff>63500</xdr:colOff>
      <xdr:row>170</xdr:row>
      <xdr:rowOff>0</xdr:rowOff>
    </xdr:to>
    <xdr:grpSp>
      <xdr:nvGrpSpPr>
        <xdr:cNvPr id="179" name="Groupe 178">
          <a:extLst>
            <a:ext uri="{FF2B5EF4-FFF2-40B4-BE49-F238E27FC236}">
              <a16:creationId xmlns:a16="http://schemas.microsoft.com/office/drawing/2014/main" id="{C097512F-F314-0D48-82B8-85192195A8C6}"/>
            </a:ext>
          </a:extLst>
        </xdr:cNvPr>
        <xdr:cNvGrpSpPr/>
      </xdr:nvGrpSpPr>
      <xdr:grpSpPr>
        <a:xfrm>
          <a:off x="2768600" y="33223200"/>
          <a:ext cx="1612900" cy="2819400"/>
          <a:chOff x="1676400" y="12522200"/>
          <a:chExt cx="1587500" cy="2819400"/>
        </a:xfrm>
      </xdr:grpSpPr>
      <xdr:grpSp>
        <xdr:nvGrpSpPr>
          <xdr:cNvPr id="180" name="Groupe 179">
            <a:extLst>
              <a:ext uri="{FF2B5EF4-FFF2-40B4-BE49-F238E27FC236}">
                <a16:creationId xmlns:a16="http://schemas.microsoft.com/office/drawing/2014/main" id="{DC92F7DD-EBDE-854E-9585-A36B062BAA29}"/>
              </a:ext>
            </a:extLst>
          </xdr:cNvPr>
          <xdr:cNvGrpSpPr/>
        </xdr:nvGrpSpPr>
        <xdr:grpSpPr>
          <a:xfrm>
            <a:off x="1676400" y="12636500"/>
            <a:ext cx="1587500" cy="2705100"/>
            <a:chOff x="419100" y="12687300"/>
            <a:chExt cx="1587500" cy="2705100"/>
          </a:xfrm>
        </xdr:grpSpPr>
        <xdr:grpSp>
          <xdr:nvGrpSpPr>
            <xdr:cNvPr id="182" name="Groupe 181">
              <a:extLst>
                <a:ext uri="{FF2B5EF4-FFF2-40B4-BE49-F238E27FC236}">
                  <a16:creationId xmlns:a16="http://schemas.microsoft.com/office/drawing/2014/main" id="{8386CEDE-F390-384D-9CBE-9EBDDC8A0270}"/>
                </a:ext>
              </a:extLst>
            </xdr:cNvPr>
            <xdr:cNvGrpSpPr/>
          </xdr:nvGrpSpPr>
          <xdr:grpSpPr>
            <a:xfrm>
              <a:off x="419100" y="12687300"/>
              <a:ext cx="1041400" cy="2705100"/>
              <a:chOff x="4711700" y="6007100"/>
              <a:chExt cx="1104900" cy="2844800"/>
            </a:xfrm>
          </xdr:grpSpPr>
          <xdr:sp macro="" textlink="">
            <xdr:nvSpPr>
              <xdr:cNvPr id="185" name="Rectangle : coins arrondis 184">
                <a:extLst>
                  <a:ext uri="{FF2B5EF4-FFF2-40B4-BE49-F238E27FC236}">
                    <a16:creationId xmlns:a16="http://schemas.microsoft.com/office/drawing/2014/main" id="{D6F4ED42-2AD2-9D4C-AFA7-4A831E6BBA94}"/>
                  </a:ext>
                </a:extLst>
              </xdr:cNvPr>
              <xdr:cNvSpPr/>
            </xdr:nvSpPr>
            <xdr:spPr>
              <a:xfrm>
                <a:off x="4711700" y="6007100"/>
                <a:ext cx="1104900" cy="2844800"/>
              </a:xfrm>
              <a:prstGeom prst="roundRect">
                <a:avLst/>
              </a:prstGeom>
              <a:solidFill>
                <a:schemeClr val="tx1">
                  <a:lumMod val="50000"/>
                  <a:lumOff val="5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86" name="Ellipse 185">
                <a:extLst>
                  <a:ext uri="{FF2B5EF4-FFF2-40B4-BE49-F238E27FC236}">
                    <a16:creationId xmlns:a16="http://schemas.microsoft.com/office/drawing/2014/main" id="{42C05888-0CC9-1E4A-91AA-598F484380C1}"/>
                  </a:ext>
                </a:extLst>
              </xdr:cNvPr>
              <xdr:cNvSpPr/>
            </xdr:nvSpPr>
            <xdr:spPr>
              <a:xfrm>
                <a:off x="4967713" y="6247506"/>
                <a:ext cx="683786" cy="724794"/>
              </a:xfrm>
              <a:prstGeom prst="ellipse">
                <a:avLst/>
              </a:prstGeom>
              <a:solidFill>
                <a:srgbClr val="C00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87" name="Ellipse 186">
                <a:extLst>
                  <a:ext uri="{FF2B5EF4-FFF2-40B4-BE49-F238E27FC236}">
                    <a16:creationId xmlns:a16="http://schemas.microsoft.com/office/drawing/2014/main" id="{66552649-528B-E343-B821-6FA7F3420D9D}"/>
                  </a:ext>
                </a:extLst>
              </xdr:cNvPr>
              <xdr:cNvSpPr/>
            </xdr:nvSpPr>
            <xdr:spPr>
              <a:xfrm>
                <a:off x="4913816" y="7142349"/>
                <a:ext cx="699584" cy="769750"/>
              </a:xfrm>
              <a:prstGeom prst="ellipse">
                <a:avLst/>
              </a:prstGeom>
              <a:solidFill>
                <a:srgbClr val="FFC000">
                  <a:alpha val="15000"/>
                </a:srgb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sp macro="" textlink="">
            <xdr:nvSpPr>
              <xdr:cNvPr id="188" name="Ellipse 187">
                <a:extLst>
                  <a:ext uri="{FF2B5EF4-FFF2-40B4-BE49-F238E27FC236}">
                    <a16:creationId xmlns:a16="http://schemas.microsoft.com/office/drawing/2014/main" id="{A844A2C1-303A-3146-B4B6-F336984CCC18}"/>
                  </a:ext>
                </a:extLst>
              </xdr:cNvPr>
              <xdr:cNvSpPr/>
            </xdr:nvSpPr>
            <xdr:spPr>
              <a:xfrm>
                <a:off x="4851400" y="7962900"/>
                <a:ext cx="774700" cy="876300"/>
              </a:xfrm>
              <a:prstGeom prst="ellipse">
                <a:avLst/>
              </a:prstGeom>
              <a:solidFill>
                <a:schemeClr val="accent6">
                  <a:lumMod val="75000"/>
                  <a:alpha val="1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grpSp>
        <xdr:sp macro="" textlink="$R$196">
          <xdr:nvSpPr>
            <xdr:cNvPr id="184" name="ZoneTexte 183">
              <a:extLst>
                <a:ext uri="{FF2B5EF4-FFF2-40B4-BE49-F238E27FC236}">
                  <a16:creationId xmlns:a16="http://schemas.microsoft.com/office/drawing/2014/main" id="{3416EC58-5368-F94E-9601-0378065B7981}"/>
                </a:ext>
              </a:extLst>
            </xdr:cNvPr>
            <xdr:cNvSpPr txBox="1"/>
          </xdr:nvSpPr>
          <xdr:spPr>
            <a:xfrm>
              <a:off x="419100" y="13398500"/>
              <a:ext cx="1587500" cy="15240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3464EE38-9327-7544-8882-0D6F99EA2991}"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400000">
                <a:solidFill>
                  <a:srgbClr val="FFC000"/>
                </a:solidFill>
                <a:effectLst>
                  <a:outerShdw blurRad="50800" dist="38100" dir="2700000" algn="tl" rotWithShape="0">
                    <a:srgbClr val="FFC000">
                      <a:alpha val="40000"/>
                    </a:srgbClr>
                  </a:outerShdw>
                </a:effectLst>
              </a:endParaRPr>
            </a:p>
          </xdr:txBody>
        </xdr:sp>
      </xdr:grpSp>
      <xdr:sp macro="" textlink="$R$195">
        <xdr:nvSpPr>
          <xdr:cNvPr id="181" name="ZoneTexte 180">
            <a:extLst>
              <a:ext uri="{FF2B5EF4-FFF2-40B4-BE49-F238E27FC236}">
                <a16:creationId xmlns:a16="http://schemas.microsoft.com/office/drawing/2014/main" id="{B952D9FA-7824-EA47-95A0-669C2CB26CAE}"/>
              </a:ext>
            </a:extLst>
          </xdr:cNvPr>
          <xdr:cNvSpPr txBox="1"/>
        </xdr:nvSpPr>
        <xdr:spPr>
          <a:xfrm>
            <a:off x="1739900" y="12522200"/>
            <a:ext cx="1028700" cy="11176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60DE08DF-CA9B-1642-864D-9231153A01BF}" type="TxLink">
              <a:rPr lang="en-US" sz="8800" b="1" i="0" u="none" strike="noStrike">
                <a:solidFill>
                  <a:srgbClr val="C00000"/>
                </a:solidFill>
                <a:effectLst>
                  <a:outerShdw blurRad="50800" dist="38100" dir="2700000" algn="tl" rotWithShape="0">
                    <a:srgbClr val="C00000">
                      <a:alpha val="40000"/>
                    </a:srgbClr>
                  </a:outerShdw>
                </a:effectLst>
                <a:latin typeface="Wingdings"/>
              </a:rPr>
              <a:pPr/>
              <a:t>l</a:t>
            </a:fld>
            <a:endParaRPr lang="fr-FR" sz="400000">
              <a:solidFill>
                <a:srgbClr val="C00000"/>
              </a:solidFill>
              <a:effectLst>
                <a:outerShdw blurRad="50800" dist="38100" dir="2700000" algn="tl" rotWithShape="0">
                  <a:srgbClr val="C00000">
                    <a:alpha val="40000"/>
                  </a:srgbClr>
                </a:outerShdw>
              </a:effectLst>
            </a:endParaRPr>
          </a:p>
        </xdr:txBody>
      </xdr:sp>
    </xdr:grpSp>
    <xdr:clientData/>
  </xdr:twoCellAnchor>
  <xdr:twoCellAnchor>
    <xdr:from>
      <xdr:col>9</xdr:col>
      <xdr:colOff>368300</xdr:colOff>
      <xdr:row>90</xdr:row>
      <xdr:rowOff>50800</xdr:rowOff>
    </xdr:from>
    <xdr:to>
      <xdr:col>11</xdr:col>
      <xdr:colOff>101600</xdr:colOff>
      <xdr:row>92</xdr:row>
      <xdr:rowOff>139700</xdr:rowOff>
    </xdr:to>
    <xdr:sp macro="" textlink="$N$161">
      <xdr:nvSpPr>
        <xdr:cNvPr id="116" name="ZoneTexte 115">
          <a:extLst>
            <a:ext uri="{FF2B5EF4-FFF2-40B4-BE49-F238E27FC236}">
              <a16:creationId xmlns:a16="http://schemas.microsoft.com/office/drawing/2014/main" id="{9E7BF266-6AF1-A341-9EB9-FD092A7DB3D7}"/>
            </a:ext>
          </a:extLst>
        </xdr:cNvPr>
        <xdr:cNvSpPr txBox="1"/>
      </xdr:nvSpPr>
      <xdr:spPr>
        <a:xfrm>
          <a:off x="8343900" y="19519900"/>
          <a:ext cx="812800" cy="495300"/>
        </a:xfrm>
        <a:prstGeom prst="rect">
          <a:avLst/>
        </a:prstGeom>
        <a:noFill/>
        <a:ln w="9525" cmpd="sng">
          <a:solidFill>
            <a:schemeClr val="lt1">
              <a:shade val="50000"/>
            </a:schemeClr>
          </a:solidFill>
        </a:ln>
        <a:effectLst>
          <a:innerShdw blurRad="63500" dist="50800" dir="13500000">
            <a:prstClr val="black">
              <a:alpha val="50000"/>
            </a:prstClr>
          </a:innerShdw>
        </a:effectLst>
        <a:scene3d>
          <a:camera prst="orthographicFront"/>
          <a:lightRig rig="sunset" dir="t"/>
        </a:scene3d>
        <a:sp3d extrusionH="76200" contourW="25400" prstMaterial="metal">
          <a:bevelT prst="relaxedInset"/>
          <a:bevelB prst="relaxedInset"/>
          <a:extrusionClr>
            <a:schemeClr val="accent4">
              <a:lumMod val="75000"/>
            </a:schemeClr>
          </a:extrusionClr>
          <a:contourClr>
            <a:schemeClr val="bg1">
              <a:lumMod val="85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A3B70364-E192-1042-B5F6-A60766BE0CE4}" type="TxLink">
            <a:rPr lang="en-US" sz="2000" b="1" i="0" u="none" strike="noStrike">
              <a:solidFill>
                <a:srgbClr val="000000"/>
              </a:solidFill>
              <a:latin typeface="Calibri"/>
              <a:cs typeface="Calibri"/>
            </a:rPr>
            <a:pPr algn="ctr"/>
            <a:t>0%</a:t>
          </a:fld>
          <a:endParaRPr lang="fr-FR" sz="4000"/>
        </a:p>
      </xdr:txBody>
    </xdr:sp>
    <xdr:clientData/>
  </xdr:twoCellAnchor>
  <xdr:twoCellAnchor>
    <xdr:from>
      <xdr:col>7</xdr:col>
      <xdr:colOff>469900</xdr:colOff>
      <xdr:row>121</xdr:row>
      <xdr:rowOff>114300</xdr:rowOff>
    </xdr:from>
    <xdr:to>
      <xdr:col>8</xdr:col>
      <xdr:colOff>431800</xdr:colOff>
      <xdr:row>124</xdr:row>
      <xdr:rowOff>0</xdr:rowOff>
    </xdr:to>
    <xdr:sp macro="" textlink="$N$171">
      <xdr:nvSpPr>
        <xdr:cNvPr id="117" name="ZoneTexte 116">
          <a:extLst>
            <a:ext uri="{FF2B5EF4-FFF2-40B4-BE49-F238E27FC236}">
              <a16:creationId xmlns:a16="http://schemas.microsoft.com/office/drawing/2014/main" id="{287694AA-E12A-964B-93EB-56BEBAD3B4F3}"/>
            </a:ext>
          </a:extLst>
        </xdr:cNvPr>
        <xdr:cNvSpPr txBox="1"/>
      </xdr:nvSpPr>
      <xdr:spPr>
        <a:xfrm>
          <a:off x="6743700" y="25882600"/>
          <a:ext cx="812800" cy="495300"/>
        </a:xfrm>
        <a:prstGeom prst="rect">
          <a:avLst/>
        </a:prstGeom>
        <a:noFill/>
        <a:ln w="9525" cmpd="sng">
          <a:solidFill>
            <a:schemeClr val="lt1">
              <a:shade val="50000"/>
            </a:schemeClr>
          </a:solidFill>
        </a:ln>
        <a:effectLst>
          <a:innerShdw blurRad="63500" dist="50800" dir="13500000">
            <a:prstClr val="black">
              <a:alpha val="50000"/>
            </a:prstClr>
          </a:innerShdw>
        </a:effectLst>
        <a:scene3d>
          <a:camera prst="orthographicFront"/>
          <a:lightRig rig="sunset" dir="t"/>
        </a:scene3d>
        <a:sp3d extrusionH="76200" contourW="25400" prstMaterial="metal">
          <a:bevelT prst="relaxedInset"/>
          <a:bevelB prst="relaxedInset"/>
          <a:extrusionClr>
            <a:schemeClr val="accent4">
              <a:lumMod val="75000"/>
            </a:schemeClr>
          </a:extrusionClr>
          <a:contourClr>
            <a:schemeClr val="bg1">
              <a:lumMod val="85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738FCE71-0B6B-D344-BFC6-82F37D4FC1AF}" type="TxLink">
            <a:rPr lang="en-US" sz="1200" b="1" i="0" u="none" strike="noStrike">
              <a:solidFill>
                <a:srgbClr val="000000"/>
              </a:solidFill>
              <a:latin typeface="Calibri"/>
              <a:cs typeface="Calibri"/>
            </a:rPr>
            <a:pPr algn="ctr"/>
            <a:t>0%</a:t>
          </a:fld>
          <a:endParaRPr lang="fr-FR" sz="2400"/>
        </a:p>
      </xdr:txBody>
    </xdr:sp>
    <xdr:clientData/>
  </xdr:twoCellAnchor>
  <xdr:twoCellAnchor>
    <xdr:from>
      <xdr:col>6</xdr:col>
      <xdr:colOff>266700</xdr:colOff>
      <xdr:row>156</xdr:row>
      <xdr:rowOff>19050</xdr:rowOff>
    </xdr:from>
    <xdr:to>
      <xdr:col>10</xdr:col>
      <xdr:colOff>889000</xdr:colOff>
      <xdr:row>169</xdr:row>
      <xdr:rowOff>120650</xdr:rowOff>
    </xdr:to>
    <mc:AlternateContent xmlns:mc="http://schemas.openxmlformats.org/markup-compatibility/2006">
      <mc:Choice xmlns:cx2="http://schemas.microsoft.com/office/drawing/2015/10/21/chartex" Requires="cx2">
        <xdr:graphicFrame macro="">
          <xdr:nvGraphicFramePr>
            <xdr:cNvPr id="3" name="Graphique 2">
              <a:extLst>
                <a:ext uri="{FF2B5EF4-FFF2-40B4-BE49-F238E27FC236}">
                  <a16:creationId xmlns:a16="http://schemas.microsoft.com/office/drawing/2014/main" id="{0A847080-2183-2549-AB63-64FAE3C08071}"/>
                </a:ext>
                <a:ext uri="{147F2762-F138-4A5C-976F-8EAC2B608ADB}">
                  <a16:predDERef xmlns:a16="http://schemas.microsoft.com/office/drawing/2014/main" pred="{287694AA-E12A-964B-93EB-56BEBAD3B4F3}"/>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2"/>
            </a:graphicData>
          </a:graphic>
        </xdr:graphicFrame>
      </mc:Choice>
      <mc:Fallback>
        <xdr:sp macro="" textlink="">
          <xdr:nvSpPr>
            <xdr:cNvPr id="0" name=""/>
            <xdr:cNvSpPr>
              <a:spLocks noTextEdit="1"/>
            </xdr:cNvSpPr>
          </xdr:nvSpPr>
          <xdr:spPr>
            <a:xfrm>
              <a:off x="5372100" y="32734250"/>
              <a:ext cx="4572000" cy="2743200"/>
            </a:xfrm>
            <a:prstGeom prst="rect">
              <a:avLst/>
            </a:prstGeom>
            <a:solidFill>
              <a:prstClr val="white"/>
            </a:solidFill>
            <a:ln w="1">
              <a:solidFill>
                <a:prstClr val="green"/>
              </a:solidFill>
            </a:ln>
          </xdr:spPr>
          <xdr:txBody>
            <a:bodyPr vertOverflow="clip" horzOverflow="clip"/>
            <a:lstStyle/>
            <a:p>
              <a:r>
                <a:rPr lang="en-US" sz="1100"/>
                <a:t>This chart isn't available in your version of Excel.
Editing this shape or saving this workbook into a different file format will permanently break the chart.</a:t>
              </a:r>
            </a:p>
          </xdr:txBody>
        </xdr:sp>
      </mc:Fallback>
    </mc:AlternateContent>
    <xdr:clientData/>
  </xdr:twoCellAnchor>
  <xdr:twoCellAnchor>
    <xdr:from>
      <xdr:col>3</xdr:col>
      <xdr:colOff>152400</xdr:colOff>
      <xdr:row>164</xdr:row>
      <xdr:rowOff>0</xdr:rowOff>
    </xdr:from>
    <xdr:to>
      <xdr:col>5</xdr:col>
      <xdr:colOff>139700</xdr:colOff>
      <xdr:row>171</xdr:row>
      <xdr:rowOff>127000</xdr:rowOff>
    </xdr:to>
    <xdr:sp macro="" textlink="$R$197">
      <xdr:nvSpPr>
        <xdr:cNvPr id="15" name="ZoneTexte 14">
          <a:extLst>
            <a:ext uri="{FF2B5EF4-FFF2-40B4-BE49-F238E27FC236}">
              <a16:creationId xmlns:a16="http://schemas.microsoft.com/office/drawing/2014/main" id="{FA7C1977-FD3A-0C4A-B892-00D63A63D007}"/>
            </a:ext>
          </a:extLst>
        </xdr:cNvPr>
        <xdr:cNvSpPr txBox="1"/>
      </xdr:nvSpPr>
      <xdr:spPr>
        <a:xfrm>
          <a:off x="2705100" y="34340800"/>
          <a:ext cx="1689100" cy="1549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18835EC4-A310-8449-8D00-B4E6B1DD15DC}" type="TxLink">
            <a:rPr lang="en-US" sz="8800" b="1" i="0" u="none" strike="noStrike">
              <a:solidFill>
                <a:schemeClr val="accent6">
                  <a:lumMod val="75000"/>
                </a:schemeClr>
              </a:solidFill>
              <a:effectLst>
                <a:outerShdw blurRad="50800" dist="38100" dir="2700000" algn="tl" rotWithShape="0">
                  <a:schemeClr val="accent6">
                    <a:lumMod val="75000"/>
                    <a:alpha val="40000"/>
                  </a:schemeClr>
                </a:outerShdw>
              </a:effectLst>
              <a:latin typeface="Wingdings"/>
            </a:rPr>
            <a:pPr/>
            <a:t> </a:t>
          </a:fld>
          <a:endParaRPr lang="fr-FR" sz="148100">
            <a:solidFill>
              <a:schemeClr val="accent6">
                <a:lumMod val="75000"/>
              </a:schemeClr>
            </a:solidFill>
            <a:effectLst>
              <a:outerShdw blurRad="50800" dist="38100" dir="2700000" algn="tl" rotWithShape="0">
                <a:schemeClr val="accent6">
                  <a:lumMod val="75000"/>
                  <a:alpha val="40000"/>
                </a:schemeClr>
              </a:outerShdw>
            </a:effectLst>
          </a:endParaRPr>
        </a:p>
      </xdr:txBody>
    </xdr:sp>
    <xdr:clientData/>
  </xdr:twoCellAnchor>
  <xdr:twoCellAnchor>
    <xdr:from>
      <xdr:col>1</xdr:col>
      <xdr:colOff>444500</xdr:colOff>
      <xdr:row>160</xdr:row>
      <xdr:rowOff>190500</xdr:rowOff>
    </xdr:from>
    <xdr:to>
      <xdr:col>2</xdr:col>
      <xdr:colOff>406400</xdr:colOff>
      <xdr:row>163</xdr:row>
      <xdr:rowOff>76200</xdr:rowOff>
    </xdr:to>
    <xdr:sp macro="" textlink="$R$191">
      <xdr:nvSpPr>
        <xdr:cNvPr id="121" name="ZoneTexte 120">
          <a:extLst>
            <a:ext uri="{FF2B5EF4-FFF2-40B4-BE49-F238E27FC236}">
              <a16:creationId xmlns:a16="http://schemas.microsoft.com/office/drawing/2014/main" id="{9A35AD63-8523-E64B-AF13-3E9AB4F7339B}"/>
            </a:ext>
          </a:extLst>
        </xdr:cNvPr>
        <xdr:cNvSpPr txBox="1"/>
      </xdr:nvSpPr>
      <xdr:spPr>
        <a:xfrm>
          <a:off x="1295400" y="33629600"/>
          <a:ext cx="812800" cy="495300"/>
        </a:xfrm>
        <a:prstGeom prst="rect">
          <a:avLst/>
        </a:prstGeom>
        <a:noFill/>
        <a:ln w="9525" cmpd="sng">
          <a:solidFill>
            <a:schemeClr val="lt1">
              <a:shade val="50000"/>
            </a:schemeClr>
          </a:solidFill>
        </a:ln>
        <a:effectLst>
          <a:innerShdw blurRad="63500" dist="50800" dir="13500000">
            <a:prstClr val="black">
              <a:alpha val="50000"/>
            </a:prstClr>
          </a:innerShdw>
        </a:effectLst>
        <a:scene3d>
          <a:camera prst="orthographicFront"/>
          <a:lightRig rig="sunset" dir="t"/>
        </a:scene3d>
        <a:sp3d extrusionH="76200" contourW="25400" prstMaterial="metal">
          <a:bevelT prst="relaxedInset"/>
          <a:bevelB prst="relaxedInset"/>
          <a:extrusionClr>
            <a:schemeClr val="accent4">
              <a:lumMod val="75000"/>
            </a:schemeClr>
          </a:extrusionClr>
          <a:contourClr>
            <a:schemeClr val="bg1">
              <a:lumMod val="85000"/>
            </a:schemeClr>
          </a:contourClr>
        </a:sp3d>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fld id="{D5E746E0-024C-9B46-968D-47D1FDD0EDED}" type="TxLink">
            <a:rPr lang="en-US" sz="1200" b="1" i="0" u="none" strike="noStrike">
              <a:solidFill>
                <a:srgbClr val="000000"/>
              </a:solidFill>
              <a:latin typeface="Calibri"/>
              <a:cs typeface="Calibri"/>
            </a:rPr>
            <a:pPr algn="ctr"/>
            <a:t>0%</a:t>
          </a:fld>
          <a:endParaRPr lang="fr-FR" sz="2400"/>
        </a:p>
      </xdr:txBody>
    </xdr:sp>
    <xdr:clientData/>
  </xdr:twoCellAnchor>
  <xdr:twoCellAnchor>
    <xdr:from>
      <xdr:col>2</xdr:col>
      <xdr:colOff>330200</xdr:colOff>
      <xdr:row>89</xdr:row>
      <xdr:rowOff>177800</xdr:rowOff>
    </xdr:from>
    <xdr:to>
      <xdr:col>3</xdr:col>
      <xdr:colOff>762000</xdr:colOff>
      <xdr:row>95</xdr:row>
      <xdr:rowOff>127000</xdr:rowOff>
    </xdr:to>
    <xdr:sp macro="" textlink="$O$124">
      <xdr:nvSpPr>
        <xdr:cNvPr id="11" name="ZoneTexte 10">
          <a:extLst>
            <a:ext uri="{FF2B5EF4-FFF2-40B4-BE49-F238E27FC236}">
              <a16:creationId xmlns:a16="http://schemas.microsoft.com/office/drawing/2014/main" id="{E8760BA2-1F0B-E04C-8FD8-26947E315438}"/>
            </a:ext>
          </a:extLst>
        </xdr:cNvPr>
        <xdr:cNvSpPr txBox="1"/>
      </xdr:nvSpPr>
      <xdr:spPr>
        <a:xfrm>
          <a:off x="2032000" y="18973800"/>
          <a:ext cx="1282700" cy="11684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fld id="{74361B9D-2835-804F-A3D8-F7BD710B625E}" type="TxLink">
            <a:rPr lang="en-US" sz="8800" b="1" i="0" u="none" strike="noStrike">
              <a:solidFill>
                <a:srgbClr val="FFC000"/>
              </a:solidFill>
              <a:effectLst>
                <a:outerShdw blurRad="50800" dist="38100" dir="2700000" algn="tl" rotWithShape="0">
                  <a:srgbClr val="FFC000">
                    <a:alpha val="40000"/>
                  </a:srgbClr>
                </a:outerShdw>
              </a:effectLst>
              <a:latin typeface="Wingdings"/>
            </a:rPr>
            <a:pPr/>
            <a:t> </a:t>
          </a:fld>
          <a:endParaRPr lang="fr-FR" sz="148100">
            <a:solidFill>
              <a:srgbClr val="FFC000"/>
            </a:solidFill>
            <a:effectLst>
              <a:outerShdw blurRad="50800" dist="38100" dir="2700000" algn="tl" rotWithShape="0">
                <a:srgbClr val="FFC000">
                  <a:alpha val="40000"/>
                </a:srgbClr>
              </a:outerShdw>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2245385</xdr:colOff>
      <xdr:row>23</xdr:row>
      <xdr:rowOff>931680</xdr:rowOff>
    </xdr:from>
    <xdr:to>
      <xdr:col>6</xdr:col>
      <xdr:colOff>5185627</xdr:colOff>
      <xdr:row>23</xdr:row>
      <xdr:rowOff>1947680</xdr:rowOff>
    </xdr:to>
    <xdr:pic>
      <xdr:nvPicPr>
        <xdr:cNvPr id="2" name="Picture 1">
          <a:extLst>
            <a:ext uri="{FF2B5EF4-FFF2-40B4-BE49-F238E27FC236}">
              <a16:creationId xmlns:a16="http://schemas.microsoft.com/office/drawing/2014/main" id="{1EA5E386-0CD4-8151-1554-4798C3E2AB09}"/>
            </a:ext>
          </a:extLst>
        </xdr:cNvPr>
        <xdr:cNvPicPr>
          <a:picLocks noChangeAspect="1"/>
        </xdr:cNvPicPr>
      </xdr:nvPicPr>
      <xdr:blipFill>
        <a:blip xmlns:r="http://schemas.openxmlformats.org/officeDocument/2006/relationships" r:embed="rId1"/>
        <a:stretch>
          <a:fillRect/>
        </a:stretch>
      </xdr:blipFill>
      <xdr:spPr>
        <a:xfrm>
          <a:off x="7449287" y="9388021"/>
          <a:ext cx="2940242" cy="1016000"/>
        </a:xfrm>
        <a:prstGeom prst="rect">
          <a:avLst/>
        </a:prstGeom>
      </xdr:spPr>
    </xdr:pic>
    <xdr:clientData/>
  </xdr:twoCellAnchor>
  <xdr:twoCellAnchor editAs="oneCell">
    <xdr:from>
      <xdr:col>0</xdr:col>
      <xdr:colOff>0</xdr:colOff>
      <xdr:row>23</xdr:row>
      <xdr:rowOff>630885</xdr:rowOff>
    </xdr:from>
    <xdr:to>
      <xdr:col>4</xdr:col>
      <xdr:colOff>811360</xdr:colOff>
      <xdr:row>24</xdr:row>
      <xdr:rowOff>25400</xdr:rowOff>
    </xdr:to>
    <xdr:pic>
      <xdr:nvPicPr>
        <xdr:cNvPr id="3" name="Picture 2">
          <a:extLst>
            <a:ext uri="{FF2B5EF4-FFF2-40B4-BE49-F238E27FC236}">
              <a16:creationId xmlns:a16="http://schemas.microsoft.com/office/drawing/2014/main" id="{4C62FC3C-6A9F-2485-6D7A-A1823F86A4E4}"/>
            </a:ext>
          </a:extLst>
        </xdr:cNvPr>
        <xdr:cNvPicPr>
          <a:picLocks noChangeAspect="1"/>
        </xdr:cNvPicPr>
      </xdr:nvPicPr>
      <xdr:blipFill>
        <a:blip xmlns:r="http://schemas.openxmlformats.org/officeDocument/2006/relationships" r:embed="rId2"/>
        <a:stretch>
          <a:fillRect/>
        </a:stretch>
      </xdr:blipFill>
      <xdr:spPr>
        <a:xfrm>
          <a:off x="0" y="9076385"/>
          <a:ext cx="4265760" cy="1655115"/>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person displayName="Antonia Morzenti" id="{FAC8BC92-6853-3848-BD30-72B3835A5D90}" userId="S::amorzen1@jh.edu::9a325d24-b754-4789-b863-3f139e65c557" providerId="AD"/>
  <person displayName="Pickard, Rebecca" id="{54426A0B-83BB-4E3B-83A2-BD64161ACBF5}" userId="S::rpickard@jhsph.edu::24daf813-d73a-4a6f-996d-eb6fe82bf2c2" providerId="AD"/>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A2" dT="2023-02-20T19:10:53.91" personId="{54426A0B-83BB-4E3B-83A2-BD64161ACBF5}" id="{8E3FE966-2039-4166-B968-C93325BEF1F6}">
    <text>What does NB stand for? Please spell out if it is not explained on this sheet elsewhere.</text>
  </threadedComment>
  <threadedComment ref="G2" dT="2023-02-21T19:02:05.89" personId="{54426A0B-83BB-4E3B-83A2-BD64161ACBF5}" id="{C16E391E-2E1C-446A-A5E6-C4B09260D652}">
    <text>All of these links are not working. Not sure if it's just this version or the formula/link needs to be recreated.</text>
  </threadedComment>
</ThreadedComments>
</file>

<file path=xl/threadedComments/threadedComment2.xml><?xml version="1.0" encoding="utf-8"?>
<ThreadedComments xmlns="http://schemas.microsoft.com/office/spreadsheetml/2018/threadedcomments" xmlns:x="http://schemas.openxmlformats.org/spreadsheetml/2006/main">
  <threadedComment ref="G3" dT="2023-02-21T20:33:48.12" personId="{54426A0B-83BB-4E3B-83A2-BD64161ACBF5}" id="{41FDA9DF-D0CC-4AA9-AF30-BF66781192A7}">
    <text>All link names need to be changed to English versions.</text>
  </threadedComment>
</ThreadedComments>
</file>

<file path=xl/threadedComments/threadedComment3.xml><?xml version="1.0" encoding="utf-8"?>
<ThreadedComments xmlns="http://schemas.microsoft.com/office/spreadsheetml/2018/threadedcomments" xmlns:x="http://schemas.openxmlformats.org/spreadsheetml/2006/main">
  <threadedComment ref="G3" dT="2023-02-21T20:34:34.17" personId="{54426A0B-83BB-4E3B-83A2-BD64161ACBF5}" id="{4D3E2F14-00FE-4E59-9A7F-8D51D27295F1}">
    <text>Links need to be in English where possible.</text>
  </threadedComment>
  <threadedComment ref="B9" dT="2023-02-20T20:31:47.52" personId="{54426A0B-83BB-4E3B-83A2-BD64161ACBF5}" id="{D90EB713-C639-4772-BC40-448B88AB2940}">
    <text>I am familiar with 3Cs but not 7. Does this need a resource link or further explanation?</text>
  </threadedComment>
  <threadedComment ref="B9" dT="2023-02-23T09:08:55.42" personId="{FAC8BC92-6853-3848-BD30-72B3835A5D90}" id="{F15DDC95-0DD7-9346-8AE4-C8A172563B44}" parentId="{D90EB713-C639-4772-BC40-448B88AB2940}">
    <text>I dont know that CCP has a resource that is uniquely and specifically for the 7 Cs, but I was able to find some resources that reference and talk about the 7 Cs, among other things. What do you think about this: 
https://thecompassforsbc.org/how-to-guide/how-develop-sbcc-creative-materials</text>
  </threadedComment>
</ThreadedComments>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3" Type="http://schemas.openxmlformats.org/officeDocument/2006/relationships/hyperlink" Target="http://healthcommcapacity.org/wp-content/uploads/2016/08/Contro%25CC%2582le-de-la-CCSC_Evaluation.pdf" TargetMode="External"/><Relationship Id="rId7" Type="http://schemas.openxmlformats.org/officeDocument/2006/relationships/hyperlink" Target="https://sbccimplementationkits.org/gender/" TargetMode="External"/><Relationship Id="rId2" Type="http://schemas.openxmlformats.org/officeDocument/2006/relationships/hyperlink" Target="https://www.thecompassforsbc.org/sbcc-tools/guide-selecting-formative-research-method" TargetMode="External"/><Relationship Id="rId1" Type="http://schemas.openxmlformats.org/officeDocument/2006/relationships/hyperlink" Target="http://www.healthcommcapacity.org/wp-content/uploads/2014/07/French-P-Process-Brochure-Final.pdf" TargetMode="External"/><Relationship Id="rId6" Type="http://schemas.openxmlformats.org/officeDocument/2006/relationships/hyperlink" Target="https://www.thehealthcompass.org/how-to-guides/how-conduct-pretest" TargetMode="External"/><Relationship Id="rId5" Type="http://schemas.openxmlformats.org/officeDocument/2006/relationships/hyperlink" Target="https://www.thehealthcompass.org/how-to-guides/how-do-audience-analysis" TargetMode="External"/><Relationship Id="rId4" Type="http://schemas.openxmlformats.org/officeDocument/2006/relationships/hyperlink" Target="https://www.thecompassforsbc.org/sbcc-tools/knowledge-management-collection-global-health-programs" TargetMode="External"/></Relationships>
</file>

<file path=xl/worksheets/_rels/sheet6.xml.rels><?xml version="1.0" encoding="UTF-8" standalone="yes"?>
<Relationships xmlns="http://schemas.openxmlformats.org/package/2006/relationships"><Relationship Id="rId8" Type="http://schemas.openxmlformats.org/officeDocument/2006/relationships/hyperlink" Target="https://healthcommcapacity.org/qa-in-sbcc/" TargetMode="External"/><Relationship Id="rId3" Type="http://schemas.openxmlformats.org/officeDocument/2006/relationships/hyperlink" Target="https://sbccimplementationkits.org/gender/" TargetMode="External"/><Relationship Id="rId7" Type="http://schemas.openxmlformats.org/officeDocument/2006/relationships/hyperlink" Target="http://www.fphighimpactpractices.org/briefs/digital-health-sbc/" TargetMode="External"/><Relationship Id="rId12" Type="http://schemas.microsoft.com/office/2017/10/relationships/threadedComment" Target="../threadedComments/threadedComment2.xml"/><Relationship Id="rId2" Type="http://schemas.openxmlformats.org/officeDocument/2006/relationships/hyperlink" Target="https://healthcommcapacity.org/qa-in-sbcc/" TargetMode="External"/><Relationship Id="rId1" Type="http://schemas.openxmlformats.org/officeDocument/2006/relationships/hyperlink" Target="http://www.healthcommcapacity.org/wp-content/uploads/2014/07/French-P-Process-Brochure-Final.pdf" TargetMode="External"/><Relationship Id="rId6" Type="http://schemas.openxmlformats.org/officeDocument/2006/relationships/hyperlink" Target="https://sbccimplementationkits.org/service-communication/" TargetMode="External"/><Relationship Id="rId11" Type="http://schemas.openxmlformats.org/officeDocument/2006/relationships/comments" Target="../comments2.xml"/><Relationship Id="rId5" Type="http://schemas.openxmlformats.org/officeDocument/2006/relationships/hyperlink" Target="https://sbccimplementationkits.org/urban-youth/?lang=fr" TargetMode="External"/><Relationship Id="rId10" Type="http://schemas.openxmlformats.org/officeDocument/2006/relationships/vmlDrawing" Target="../drawings/vmlDrawing2.vml"/><Relationship Id="rId4" Type="http://schemas.openxmlformats.org/officeDocument/2006/relationships/hyperlink" Target="https://www.thecompassforsbc.org/how-to-guides/advanced-audience-segmentation-social-and-behavior-change" TargetMode="External"/><Relationship Id="rId9" Type="http://schemas.openxmlformats.org/officeDocument/2006/relationships/hyperlink" Target="https://fphighimpactpractices.org/fr/high-impact-practices-in-family-planning-list-2/" TargetMode="Externa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hyperlink" Target="https://www.thehealthcompass.org/how-to-guides/how-conduct-pretest" TargetMode="External"/><Relationship Id="rId1" Type="http://schemas.openxmlformats.org/officeDocument/2006/relationships/hyperlink" Target="https://www.thehealthcompass.org/how-to-guides/how-develop-channel-mix-plan" TargetMode="External"/><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2" Type="http://schemas.openxmlformats.org/officeDocument/2006/relationships/hyperlink" Target="https://www.measureevaluation.org/resources/publications/fs-18-278b" TargetMode="External"/><Relationship Id="rId1" Type="http://schemas.openxmlformats.org/officeDocument/2006/relationships/hyperlink" Target="https://www.measureevaluation.org/resources/publications/fs-18-278b"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0000"/>
    <outlinePr summaryBelow="0" summaryRight="0"/>
  </sheetPr>
  <dimension ref="A1:AD1093"/>
  <sheetViews>
    <sheetView showGridLines="0" tabSelected="1" zoomScale="50" zoomScaleNormal="68" workbookViewId="0">
      <selection sqref="A1:L1"/>
    </sheetView>
  </sheetViews>
  <sheetFormatPr baseColWidth="10" defaultColWidth="11.1640625" defaultRowHeight="15" customHeight="1" x14ac:dyDescent="0.2"/>
  <cols>
    <col min="1" max="1" width="11.1640625" style="47" customWidth="1"/>
    <col min="2" max="6" width="11.1640625" style="47"/>
    <col min="7" max="7" width="15.33203125" style="47" customWidth="1"/>
    <col min="8" max="9" width="11.1640625" style="47"/>
    <col min="10" max="11" width="14.1640625" style="47" customWidth="1"/>
    <col min="12" max="12" width="14.1640625" style="50" customWidth="1"/>
    <col min="13" max="13" width="14.1640625" style="84" customWidth="1"/>
    <col min="14" max="15" width="11.1640625" style="84"/>
    <col min="16" max="16" width="13.1640625" style="84" customWidth="1"/>
    <col min="17" max="19" width="11.1640625" style="84"/>
    <col min="20" max="21" width="11.1640625" style="52"/>
    <col min="22" max="30" width="11.1640625" style="44"/>
  </cols>
  <sheetData>
    <row r="1" spans="1:18" ht="34" customHeight="1" x14ac:dyDescent="0.4">
      <c r="A1" s="112" t="s">
        <v>2</v>
      </c>
      <c r="B1" s="113"/>
      <c r="C1" s="113"/>
      <c r="D1" s="113"/>
      <c r="E1" s="113"/>
      <c r="F1" s="113"/>
      <c r="G1" s="113"/>
      <c r="H1" s="113"/>
      <c r="I1" s="113"/>
      <c r="J1" s="113"/>
      <c r="K1" s="113"/>
      <c r="L1" s="113"/>
    </row>
    <row r="2" spans="1:18" ht="15" customHeight="1" x14ac:dyDescent="0.25">
      <c r="A2" s="116"/>
      <c r="B2" s="116"/>
      <c r="C2" s="116"/>
      <c r="D2" s="116"/>
      <c r="E2" s="116"/>
      <c r="F2" s="116"/>
      <c r="G2" s="116"/>
      <c r="H2" s="116"/>
      <c r="I2" s="116"/>
      <c r="J2" s="116"/>
      <c r="K2" s="116"/>
      <c r="L2" s="116"/>
    </row>
    <row r="3" spans="1:18" ht="30" customHeight="1" x14ac:dyDescent="0.3">
      <c r="A3" s="114" t="s">
        <v>3</v>
      </c>
      <c r="B3" s="115"/>
      <c r="C3" s="115"/>
      <c r="D3" s="115"/>
      <c r="E3" s="115"/>
      <c r="F3" s="115"/>
      <c r="G3" s="115"/>
      <c r="H3" s="115"/>
      <c r="I3" s="115"/>
      <c r="J3" s="115"/>
      <c r="K3" s="115"/>
      <c r="L3" s="115"/>
    </row>
    <row r="4" spans="1:18" ht="16" x14ac:dyDescent="0.2">
      <c r="A4" s="49"/>
      <c r="B4" s="49"/>
      <c r="C4" s="49"/>
      <c r="D4" s="49"/>
      <c r="E4" s="49"/>
      <c r="F4" s="49"/>
      <c r="G4" s="49"/>
      <c r="H4" s="49"/>
      <c r="I4" s="49"/>
      <c r="J4" s="49"/>
      <c r="K4" s="49"/>
      <c r="L4" s="49"/>
      <c r="M4" s="85" t="s">
        <v>4</v>
      </c>
    </row>
    <row r="5" spans="1:18" ht="16" x14ac:dyDescent="0.2">
      <c r="A5" s="49"/>
      <c r="B5" s="49"/>
      <c r="C5" s="49"/>
      <c r="D5" s="49"/>
      <c r="E5" s="49"/>
      <c r="F5" s="49"/>
      <c r="G5" s="49"/>
      <c r="H5" s="49"/>
      <c r="I5" s="49"/>
      <c r="J5" s="49"/>
      <c r="K5" s="49"/>
      <c r="L5" s="49"/>
      <c r="M5" s="84" t="s">
        <v>5</v>
      </c>
      <c r="O5" s="84">
        <v>28</v>
      </c>
      <c r="P5" s="86">
        <v>1</v>
      </c>
      <c r="Q5" s="84" t="s">
        <v>6</v>
      </c>
    </row>
    <row r="6" spans="1:18" ht="16" x14ac:dyDescent="0.2">
      <c r="A6" s="49"/>
      <c r="B6" s="49"/>
      <c r="C6" s="49"/>
      <c r="D6" s="49"/>
      <c r="E6" s="49"/>
      <c r="F6" s="49"/>
      <c r="G6" s="49"/>
      <c r="H6" s="49"/>
      <c r="I6" s="49"/>
      <c r="J6" s="49"/>
      <c r="K6" s="49"/>
      <c r="L6" s="49"/>
      <c r="M6" s="84" t="s">
        <v>7</v>
      </c>
      <c r="N6" s="84">
        <v>18</v>
      </c>
      <c r="O6" s="84">
        <v>13</v>
      </c>
      <c r="P6" s="86">
        <f>O6*P5/O5</f>
        <v>0.4642857142857143</v>
      </c>
      <c r="Q6" s="84" t="s">
        <v>8</v>
      </c>
    </row>
    <row r="7" spans="1:18" ht="16" x14ac:dyDescent="0.2">
      <c r="A7" s="49"/>
      <c r="B7" s="49"/>
      <c r="C7" s="49"/>
      <c r="D7" s="49"/>
      <c r="E7" s="49"/>
      <c r="F7" s="49"/>
      <c r="G7" s="49"/>
      <c r="H7" s="49"/>
      <c r="I7" s="49"/>
      <c r="J7" s="49"/>
      <c r="K7" s="49"/>
      <c r="L7" s="49"/>
      <c r="M7" s="84" t="s">
        <v>9</v>
      </c>
      <c r="N7" s="84">
        <f>'CIP Assessment'!C15+'CIP Assessment'!D15</f>
        <v>0</v>
      </c>
      <c r="O7" s="84">
        <v>17</v>
      </c>
      <c r="P7" s="86">
        <f>O7*P5/O5</f>
        <v>0.6071428571428571</v>
      </c>
    </row>
    <row r="8" spans="1:18" ht="16" x14ac:dyDescent="0.2">
      <c r="A8" s="49"/>
      <c r="B8" s="49"/>
      <c r="C8" s="49"/>
      <c r="D8" s="49"/>
      <c r="E8" s="49"/>
      <c r="F8" s="49"/>
      <c r="G8" s="49"/>
      <c r="H8" s="49"/>
      <c r="I8" s="49"/>
      <c r="J8" s="49"/>
      <c r="K8" s="49"/>
      <c r="L8" s="49"/>
      <c r="M8" s="84" t="s">
        <v>5</v>
      </c>
      <c r="N8" s="86">
        <f>N7*100%/N6</f>
        <v>0</v>
      </c>
      <c r="O8" s="84">
        <v>18</v>
      </c>
    </row>
    <row r="9" spans="1:18" ht="21" x14ac:dyDescent="0.25">
      <c r="A9" s="49"/>
      <c r="B9" s="49"/>
      <c r="C9" s="49"/>
      <c r="D9" s="49"/>
      <c r="E9" s="49"/>
      <c r="F9" s="49"/>
      <c r="G9" s="49"/>
      <c r="H9" s="49"/>
      <c r="I9" s="49"/>
      <c r="J9" s="49"/>
      <c r="K9" s="49"/>
      <c r="L9" s="49"/>
      <c r="N9" s="87"/>
    </row>
    <row r="10" spans="1:18" ht="16" x14ac:dyDescent="0.2">
      <c r="A10" s="49"/>
      <c r="B10" s="49"/>
      <c r="C10" s="49"/>
      <c r="D10" s="49"/>
      <c r="E10" s="49"/>
      <c r="F10" s="49"/>
      <c r="G10" s="49"/>
      <c r="H10" s="49"/>
      <c r="I10" s="49"/>
      <c r="J10" s="49"/>
      <c r="K10" s="49"/>
      <c r="L10" s="49"/>
      <c r="M10" s="84" t="s">
        <v>10</v>
      </c>
      <c r="O10" s="86">
        <v>0.3</v>
      </c>
    </row>
    <row r="11" spans="1:18" ht="23" x14ac:dyDescent="0.25">
      <c r="A11" s="49"/>
      <c r="B11" s="49"/>
      <c r="C11" s="49"/>
      <c r="D11" s="49"/>
      <c r="E11" s="49"/>
      <c r="F11" s="49"/>
      <c r="G11" s="49"/>
      <c r="H11" s="49"/>
      <c r="I11" s="49"/>
      <c r="J11" s="49"/>
      <c r="K11" s="49"/>
      <c r="L11" s="49"/>
      <c r="M11" s="84" t="s">
        <v>11</v>
      </c>
      <c r="N11" s="84" t="s">
        <v>12</v>
      </c>
      <c r="O11" s="88" t="str">
        <f>IF(N8&lt;59%,"l","")</f>
        <v>l</v>
      </c>
    </row>
    <row r="12" spans="1:18" ht="16" x14ac:dyDescent="0.2">
      <c r="A12" s="49"/>
      <c r="B12" s="49"/>
      <c r="C12" s="49"/>
      <c r="D12" s="49"/>
      <c r="E12" s="49"/>
      <c r="F12" s="49"/>
      <c r="G12" s="49"/>
      <c r="H12" s="49"/>
      <c r="I12" s="49"/>
      <c r="J12" s="49"/>
      <c r="K12" s="49"/>
      <c r="L12" s="49"/>
      <c r="M12" s="84" t="s">
        <v>13</v>
      </c>
      <c r="N12" s="84" t="s">
        <v>14</v>
      </c>
      <c r="O12" s="85" t="str">
        <f>IF(AND(N8&gt;=59%,N8&lt;79%),"l","")</f>
        <v/>
      </c>
    </row>
    <row r="13" spans="1:18" ht="16" x14ac:dyDescent="0.2">
      <c r="A13" s="49"/>
      <c r="B13" s="49"/>
      <c r="C13" s="49"/>
      <c r="D13" s="49"/>
      <c r="E13" s="49"/>
      <c r="F13" s="49"/>
      <c r="G13" s="49"/>
      <c r="H13" s="49"/>
      <c r="I13" s="49"/>
      <c r="J13" s="49"/>
      <c r="K13" s="49"/>
      <c r="L13" s="49" t="str">
        <f>$R$16</f>
        <v/>
      </c>
      <c r="M13" s="84" t="s">
        <v>15</v>
      </c>
      <c r="N13" s="84" t="s">
        <v>16</v>
      </c>
      <c r="O13" s="85" t="str">
        <f>IF(N8&gt;=79%,"l","")</f>
        <v/>
      </c>
    </row>
    <row r="14" spans="1:18" ht="16" x14ac:dyDescent="0.2">
      <c r="A14" s="49"/>
      <c r="B14" s="49"/>
      <c r="C14" s="49"/>
      <c r="D14" s="49"/>
      <c r="E14" s="49"/>
      <c r="F14" s="49"/>
      <c r="G14" s="49"/>
      <c r="H14" s="49"/>
      <c r="I14" s="49"/>
      <c r="J14" s="49"/>
      <c r="K14" s="49"/>
      <c r="L14" s="49"/>
      <c r="M14" s="84" t="s">
        <v>17</v>
      </c>
      <c r="P14" s="84" t="s">
        <v>18</v>
      </c>
      <c r="R14" s="86">
        <v>0.3</v>
      </c>
    </row>
    <row r="15" spans="1:18" ht="23" x14ac:dyDescent="0.25">
      <c r="A15" s="49"/>
      <c r="B15" s="49"/>
      <c r="C15" s="49"/>
      <c r="D15" s="49"/>
      <c r="E15" s="49"/>
      <c r="F15" s="49"/>
      <c r="G15" s="49"/>
      <c r="H15" s="49"/>
      <c r="I15" s="49"/>
      <c r="J15" s="49"/>
      <c r="K15" s="49"/>
      <c r="L15" s="49"/>
      <c r="M15" s="84" t="s">
        <v>7</v>
      </c>
      <c r="N15" s="84">
        <v>22</v>
      </c>
      <c r="P15" s="84" t="s">
        <v>11</v>
      </c>
      <c r="Q15" s="84" t="s">
        <v>12</v>
      </c>
      <c r="R15" s="88" t="str">
        <f>IF(N17&lt;59%,"l","")</f>
        <v>l</v>
      </c>
    </row>
    <row r="16" spans="1:18" ht="16" x14ac:dyDescent="0.2">
      <c r="A16" s="49"/>
      <c r="B16" s="49"/>
      <c r="C16" s="49"/>
      <c r="D16" s="49"/>
      <c r="E16" s="49"/>
      <c r="F16" s="49"/>
      <c r="G16" s="49"/>
      <c r="H16" s="49"/>
      <c r="I16" s="49"/>
      <c r="J16" s="49"/>
      <c r="K16" s="49"/>
      <c r="L16" s="49"/>
      <c r="M16" s="84" t="s">
        <v>9</v>
      </c>
      <c r="N16" s="84">
        <f>'CIP Assessment'!C29+'CIP Assessment'!D29+'CIP Assessment'!E29</f>
        <v>0</v>
      </c>
      <c r="P16" s="84" t="s">
        <v>13</v>
      </c>
      <c r="Q16" s="84" t="s">
        <v>14</v>
      </c>
      <c r="R16" s="85" t="str">
        <f>IF(AND(N17&gt;=59%,N17&lt;79%),"l","")</f>
        <v/>
      </c>
    </row>
    <row r="17" spans="1:18" ht="16" x14ac:dyDescent="0.2">
      <c r="A17" s="49" t="s">
        <v>235</v>
      </c>
      <c r="B17" s="49"/>
      <c r="C17" s="49" t="s">
        <v>17</v>
      </c>
      <c r="D17" s="49"/>
      <c r="E17" s="49" t="s">
        <v>236</v>
      </c>
      <c r="F17" s="49"/>
      <c r="G17" s="49"/>
      <c r="H17" s="49"/>
      <c r="I17" s="49"/>
      <c r="J17" s="49"/>
      <c r="K17" s="49"/>
      <c r="L17" s="49"/>
      <c r="M17" s="84" t="s">
        <v>17</v>
      </c>
      <c r="N17" s="86">
        <f>N16*100%/N15</f>
        <v>0</v>
      </c>
      <c r="P17" s="84" t="s">
        <v>15</v>
      </c>
      <c r="Q17" s="84" t="s">
        <v>16</v>
      </c>
      <c r="R17" s="85" t="str">
        <f>IF(N17&gt;=79%,"l","")</f>
        <v/>
      </c>
    </row>
    <row r="18" spans="1:18" ht="21" x14ac:dyDescent="0.25">
      <c r="A18" s="51">
        <f>N8</f>
        <v>0</v>
      </c>
      <c r="B18" s="49"/>
      <c r="C18" s="51">
        <f>N17</f>
        <v>0</v>
      </c>
      <c r="D18" s="49"/>
      <c r="E18" s="51">
        <f>N67</f>
        <v>0</v>
      </c>
      <c r="F18" s="49"/>
      <c r="G18" s="49"/>
      <c r="H18" s="49"/>
      <c r="I18" s="49"/>
      <c r="J18" s="49"/>
      <c r="K18" s="49"/>
      <c r="L18" s="49"/>
    </row>
    <row r="19" spans="1:18" ht="16" x14ac:dyDescent="0.2">
      <c r="A19" s="49"/>
      <c r="B19" s="49"/>
      <c r="C19" s="49"/>
      <c r="D19" s="49"/>
      <c r="E19" s="49"/>
      <c r="F19" s="49"/>
      <c r="G19" s="49"/>
      <c r="H19" s="49"/>
      <c r="I19" s="49"/>
      <c r="J19" s="49"/>
      <c r="K19" s="49"/>
      <c r="L19" s="49"/>
      <c r="M19" s="84" t="s">
        <v>20</v>
      </c>
    </row>
    <row r="20" spans="1:18" ht="16" x14ac:dyDescent="0.2">
      <c r="A20" s="49"/>
      <c r="B20" s="49"/>
      <c r="C20" s="49"/>
      <c r="D20" s="49"/>
      <c r="E20" s="49"/>
      <c r="F20" s="49"/>
      <c r="G20" s="49"/>
      <c r="H20" s="49"/>
      <c r="I20" s="49"/>
      <c r="J20" s="49"/>
      <c r="K20" s="49"/>
      <c r="L20" s="49"/>
      <c r="M20" s="84" t="s">
        <v>21</v>
      </c>
      <c r="N20" s="84" t="s">
        <v>22</v>
      </c>
      <c r="O20" s="84" t="s">
        <v>23</v>
      </c>
    </row>
    <row r="21" spans="1:18" ht="16" x14ac:dyDescent="0.2">
      <c r="A21" s="49"/>
      <c r="B21" s="49"/>
      <c r="C21" s="49"/>
      <c r="D21" s="49"/>
      <c r="E21" s="49"/>
      <c r="F21" s="49"/>
      <c r="G21" s="49"/>
      <c r="H21" s="49"/>
      <c r="I21" s="49"/>
      <c r="J21" s="49"/>
      <c r="K21" s="49"/>
      <c r="L21" s="49"/>
      <c r="M21" s="84">
        <f>'CIP Assessment'!C14</f>
        <v>0</v>
      </c>
      <c r="N21" s="84">
        <f>'CIP Assessment'!D14</f>
        <v>0</v>
      </c>
      <c r="O21" s="84">
        <f>'CIP Assessment'!E14</f>
        <v>0</v>
      </c>
      <c r="P21" s="84" t="s">
        <v>5</v>
      </c>
    </row>
    <row r="22" spans="1:18" ht="16" x14ac:dyDescent="0.2">
      <c r="A22" s="49"/>
      <c r="B22" s="49"/>
      <c r="C22" s="49"/>
      <c r="D22" s="49"/>
      <c r="E22" s="49"/>
      <c r="F22" s="49"/>
      <c r="G22" s="49"/>
      <c r="H22" s="49"/>
      <c r="I22" s="49"/>
      <c r="J22" s="49"/>
      <c r="K22" s="49"/>
      <c r="L22" s="49"/>
      <c r="M22" s="84" t="s">
        <v>21</v>
      </c>
      <c r="N22" s="84" t="s">
        <v>22</v>
      </c>
      <c r="O22" s="84" t="s">
        <v>23</v>
      </c>
    </row>
    <row r="23" spans="1:18" ht="16" x14ac:dyDescent="0.2">
      <c r="A23" s="49"/>
      <c r="B23" s="49"/>
      <c r="C23" s="49"/>
      <c r="D23" s="49"/>
      <c r="E23" s="49"/>
      <c r="F23" s="49"/>
      <c r="G23" s="49"/>
      <c r="H23" s="49"/>
      <c r="I23" s="49"/>
      <c r="J23" s="49"/>
      <c r="K23" s="49"/>
      <c r="L23" s="49"/>
      <c r="M23" s="84">
        <f>'CIP Assessment'!C28</f>
        <v>0</v>
      </c>
      <c r="N23" s="84">
        <f>'CIP Assessment'!D28</f>
        <v>0</v>
      </c>
      <c r="O23" s="84">
        <f>'CIP Assessment'!E28</f>
        <v>0</v>
      </c>
      <c r="P23" s="84" t="s">
        <v>17</v>
      </c>
    </row>
    <row r="24" spans="1:18" ht="16" x14ac:dyDescent="0.2">
      <c r="A24" s="49"/>
      <c r="B24" s="49"/>
      <c r="C24" s="49"/>
      <c r="D24" s="49"/>
      <c r="E24" s="49"/>
      <c r="F24" s="49"/>
      <c r="G24" s="49"/>
      <c r="H24" s="49"/>
      <c r="I24" s="49"/>
      <c r="J24" s="49"/>
      <c r="K24" s="49"/>
      <c r="L24" s="49"/>
      <c r="M24" s="84" t="s">
        <v>21</v>
      </c>
      <c r="N24" s="84" t="s">
        <v>22</v>
      </c>
      <c r="O24" s="84" t="s">
        <v>23</v>
      </c>
    </row>
    <row r="25" spans="1:18" ht="16" x14ac:dyDescent="0.2">
      <c r="A25" s="49"/>
      <c r="B25" s="49"/>
      <c r="C25" s="49"/>
      <c r="D25" s="49"/>
      <c r="E25" s="49"/>
      <c r="F25" s="49"/>
      <c r="G25" s="49"/>
      <c r="H25" s="49"/>
      <c r="I25" s="49"/>
      <c r="J25" s="49"/>
      <c r="K25" s="49"/>
      <c r="L25" s="49"/>
      <c r="M25" s="84">
        <f>'CIP Assessment'!C45</f>
        <v>0</v>
      </c>
      <c r="N25" s="84">
        <f>'CIP Assessment'!D45</f>
        <v>0</v>
      </c>
      <c r="O25" s="84">
        <f>'CIP Assessment'!E45</f>
        <v>0</v>
      </c>
      <c r="P25" s="84" t="s">
        <v>19</v>
      </c>
    </row>
    <row r="26" spans="1:18" ht="16" x14ac:dyDescent="0.2">
      <c r="A26" s="49"/>
      <c r="B26" s="49"/>
      <c r="C26" s="49"/>
      <c r="D26" s="49"/>
      <c r="E26" s="49"/>
      <c r="F26" s="49"/>
      <c r="G26" s="49"/>
      <c r="H26" s="49"/>
      <c r="I26" s="49"/>
      <c r="J26" s="49"/>
      <c r="K26" s="49"/>
      <c r="L26" s="49"/>
      <c r="M26" s="84" t="s">
        <v>21</v>
      </c>
      <c r="N26" s="84" t="s">
        <v>22</v>
      </c>
      <c r="O26" s="84" t="s">
        <v>23</v>
      </c>
    </row>
    <row r="27" spans="1:18" ht="15" customHeight="1" x14ac:dyDescent="0.2">
      <c r="A27" s="49"/>
      <c r="B27" s="49"/>
      <c r="C27" s="49"/>
      <c r="D27" s="49"/>
      <c r="E27" s="49"/>
      <c r="F27" s="49"/>
      <c r="G27" s="49"/>
      <c r="H27" s="49"/>
      <c r="I27" s="49"/>
      <c r="J27" s="49"/>
      <c r="K27" s="49"/>
      <c r="L27" s="49"/>
      <c r="M27" s="84">
        <f>M21+M23+M25</f>
        <v>0</v>
      </c>
      <c r="N27" s="84">
        <f>N21+N23+N25</f>
        <v>0</v>
      </c>
      <c r="O27" s="84">
        <f>O21+O23+O25</f>
        <v>0</v>
      </c>
      <c r="P27" s="84" t="s">
        <v>24</v>
      </c>
    </row>
    <row r="28" spans="1:18" ht="15" customHeight="1" x14ac:dyDescent="0.2">
      <c r="A28" s="49"/>
      <c r="B28" s="49"/>
      <c r="C28" s="49"/>
      <c r="D28" s="49"/>
      <c r="E28" s="49"/>
      <c r="F28" s="49"/>
      <c r="G28" s="49"/>
      <c r="H28" s="49"/>
      <c r="I28" s="49"/>
      <c r="J28" s="49"/>
      <c r="K28" s="49"/>
      <c r="L28" s="49"/>
    </row>
    <row r="29" spans="1:18" ht="15" customHeight="1" x14ac:dyDescent="0.2">
      <c r="A29" s="49"/>
      <c r="B29" s="49"/>
      <c r="C29" s="49"/>
      <c r="D29" s="49"/>
      <c r="E29" s="49"/>
      <c r="F29" s="49"/>
      <c r="G29" s="49"/>
      <c r="H29" s="49"/>
      <c r="I29" s="49"/>
      <c r="J29" s="49"/>
      <c r="K29" s="49"/>
      <c r="L29" s="49"/>
    </row>
    <row r="30" spans="1:18" ht="15" customHeight="1" x14ac:dyDescent="0.2">
      <c r="A30" s="49"/>
      <c r="B30" s="49"/>
      <c r="C30" s="49"/>
      <c r="D30" s="49"/>
      <c r="E30" s="49"/>
      <c r="F30" s="49"/>
      <c r="G30" s="49"/>
      <c r="H30" s="49"/>
      <c r="I30" s="49"/>
      <c r="J30" s="49"/>
      <c r="K30" s="49"/>
      <c r="L30" s="49"/>
    </row>
    <row r="31" spans="1:18" ht="15" customHeight="1" x14ac:dyDescent="0.2">
      <c r="A31" s="49"/>
      <c r="B31" s="49"/>
      <c r="C31" s="49"/>
      <c r="D31" s="49"/>
      <c r="E31" s="49"/>
      <c r="F31" s="49"/>
      <c r="G31" s="49"/>
      <c r="H31" s="49"/>
      <c r="I31" s="49"/>
      <c r="J31" s="49"/>
      <c r="K31" s="49"/>
      <c r="L31" s="49"/>
    </row>
    <row r="32" spans="1:18" ht="15" customHeight="1" x14ac:dyDescent="0.2">
      <c r="A32" s="49"/>
      <c r="B32" s="49"/>
      <c r="C32" s="49"/>
      <c r="D32" s="49"/>
      <c r="E32" s="49"/>
      <c r="F32" s="49"/>
      <c r="G32" s="49"/>
      <c r="H32" s="49"/>
      <c r="I32" s="49"/>
      <c r="J32" s="49"/>
      <c r="K32" s="49"/>
      <c r="L32" s="49"/>
    </row>
    <row r="33" spans="1:19" ht="15" customHeight="1" x14ac:dyDescent="0.2">
      <c r="A33" s="49"/>
      <c r="B33" s="49"/>
      <c r="C33" s="49"/>
      <c r="D33" s="49"/>
      <c r="E33" s="49"/>
      <c r="F33" s="49"/>
      <c r="G33" s="49"/>
      <c r="H33" s="49"/>
      <c r="I33" s="49"/>
      <c r="J33" s="49"/>
      <c r="K33" s="49"/>
      <c r="L33" s="49"/>
    </row>
    <row r="34" spans="1:19" ht="15" customHeight="1" x14ac:dyDescent="0.2">
      <c r="A34" s="49"/>
      <c r="B34" s="49"/>
      <c r="C34" s="49"/>
      <c r="D34" s="49"/>
      <c r="E34" s="49"/>
      <c r="F34" s="49"/>
      <c r="G34" s="49"/>
      <c r="H34" s="49"/>
      <c r="I34" s="49"/>
      <c r="J34" s="49"/>
      <c r="K34" s="49"/>
      <c r="L34" s="49"/>
    </row>
    <row r="35" spans="1:19" ht="15" customHeight="1" x14ac:dyDescent="0.2">
      <c r="A35" s="91" t="s">
        <v>237</v>
      </c>
      <c r="B35" s="49"/>
      <c r="C35" s="49"/>
      <c r="D35" s="49"/>
      <c r="E35" s="49"/>
      <c r="F35" s="49"/>
      <c r="G35" s="49"/>
      <c r="H35" s="49"/>
      <c r="I35" s="49"/>
      <c r="J35" s="49"/>
      <c r="K35" s="49"/>
      <c r="L35" s="49"/>
    </row>
    <row r="36" spans="1:19" ht="15" customHeight="1" x14ac:dyDescent="0.2">
      <c r="A36" s="49"/>
      <c r="B36" s="49"/>
      <c r="C36" s="49"/>
      <c r="D36" s="49"/>
      <c r="E36" s="49"/>
      <c r="F36" s="49"/>
      <c r="G36" s="49"/>
      <c r="H36" s="49"/>
      <c r="I36" s="49"/>
      <c r="J36" s="49"/>
      <c r="K36" s="49"/>
      <c r="L36" s="49"/>
    </row>
    <row r="37" spans="1:19" ht="25" customHeight="1" x14ac:dyDescent="0.3">
      <c r="A37" s="110" t="s">
        <v>25</v>
      </c>
      <c r="B37" s="110"/>
      <c r="C37" s="110"/>
      <c r="D37" s="110"/>
      <c r="E37" s="110"/>
      <c r="F37" s="110"/>
      <c r="G37" s="110"/>
      <c r="H37" s="110"/>
      <c r="I37" s="110"/>
      <c r="J37" s="110"/>
      <c r="K37" s="110"/>
      <c r="L37" s="110"/>
    </row>
    <row r="38" spans="1:19" ht="15" customHeight="1" x14ac:dyDescent="0.2">
      <c r="A38" s="49"/>
      <c r="B38" s="49"/>
      <c r="C38" s="49"/>
      <c r="D38" s="49"/>
      <c r="E38" s="49"/>
      <c r="F38" s="49"/>
      <c r="G38" s="49"/>
      <c r="H38" s="49"/>
      <c r="I38" s="49"/>
      <c r="J38" s="49"/>
      <c r="K38" s="49"/>
      <c r="L38" s="49"/>
    </row>
    <row r="39" spans="1:19" ht="15" customHeight="1" x14ac:dyDescent="0.2">
      <c r="A39" s="49"/>
      <c r="B39" s="49"/>
      <c r="C39" s="49"/>
      <c r="D39" s="49"/>
      <c r="E39" s="49"/>
      <c r="F39" s="49"/>
      <c r="G39" s="49"/>
      <c r="H39" s="49"/>
      <c r="I39" s="49"/>
      <c r="J39" s="49"/>
      <c r="K39" s="49"/>
      <c r="L39" s="49"/>
      <c r="S39" s="86"/>
    </row>
    <row r="40" spans="1:19" ht="15" customHeight="1" x14ac:dyDescent="0.2">
      <c r="A40" s="49"/>
      <c r="B40" s="49"/>
      <c r="C40" s="49"/>
      <c r="D40" s="49"/>
      <c r="E40" s="49"/>
      <c r="F40" s="49"/>
      <c r="G40" s="49"/>
      <c r="H40" s="49"/>
      <c r="I40" s="49"/>
      <c r="J40" s="49"/>
      <c r="K40" s="49"/>
      <c r="L40" s="49"/>
    </row>
    <row r="41" spans="1:19" ht="15" customHeight="1" x14ac:dyDescent="0.2">
      <c r="A41" s="49"/>
      <c r="B41" s="49"/>
      <c r="C41" s="49"/>
      <c r="D41" s="49"/>
      <c r="E41" s="49"/>
      <c r="F41" s="49"/>
      <c r="G41" s="49"/>
      <c r="H41" s="49"/>
      <c r="I41" s="49"/>
      <c r="J41" s="49"/>
      <c r="K41" s="49"/>
      <c r="L41" s="49"/>
      <c r="O41" s="89"/>
      <c r="P41" s="84" t="s">
        <v>26</v>
      </c>
    </row>
    <row r="42" spans="1:19" ht="15" customHeight="1" x14ac:dyDescent="0.2">
      <c r="A42" s="49"/>
      <c r="B42" s="49"/>
      <c r="C42" s="49"/>
      <c r="D42" s="49"/>
      <c r="E42" s="49"/>
      <c r="F42" s="49"/>
      <c r="G42" s="49"/>
      <c r="H42" s="49"/>
      <c r="I42" s="49"/>
      <c r="J42" s="49"/>
      <c r="K42" s="49"/>
      <c r="L42" s="49"/>
      <c r="O42" s="89"/>
      <c r="P42" s="84" t="s">
        <v>27</v>
      </c>
      <c r="Q42" s="86">
        <f>AVERAGE(N17,N8,N67)</f>
        <v>0</v>
      </c>
    </row>
    <row r="43" spans="1:19" ht="15" customHeight="1" x14ac:dyDescent="0.2">
      <c r="A43" s="49"/>
      <c r="B43" s="49"/>
      <c r="C43" s="49"/>
      <c r="D43" s="49"/>
      <c r="E43" s="49"/>
      <c r="F43" s="49"/>
      <c r="G43" s="49"/>
      <c r="H43" s="49"/>
      <c r="I43" s="49"/>
      <c r="J43" s="49"/>
      <c r="K43" s="49"/>
      <c r="L43" s="49"/>
      <c r="O43" s="89"/>
    </row>
    <row r="44" spans="1:19" ht="15" customHeight="1" x14ac:dyDescent="0.25">
      <c r="A44" s="49"/>
      <c r="B44" s="49"/>
      <c r="C44" s="49"/>
      <c r="D44" s="49"/>
      <c r="E44" s="49"/>
      <c r="F44" s="49"/>
      <c r="G44" s="49"/>
      <c r="H44" s="49"/>
      <c r="I44" s="49"/>
      <c r="J44" s="49"/>
      <c r="K44" s="49"/>
      <c r="L44" s="49"/>
      <c r="O44" s="89"/>
      <c r="P44" s="84" t="s">
        <v>28</v>
      </c>
      <c r="Q44" s="84" t="s">
        <v>12</v>
      </c>
      <c r="R44" s="88" t="str">
        <f>IF(Q42&lt;54%,"l","")</f>
        <v>l</v>
      </c>
    </row>
    <row r="45" spans="1:19" ht="15" customHeight="1" x14ac:dyDescent="0.2">
      <c r="A45" s="49"/>
      <c r="B45" s="49"/>
      <c r="C45" s="49"/>
      <c r="D45" s="49"/>
      <c r="E45" s="49"/>
      <c r="F45" s="49"/>
      <c r="G45" s="49"/>
      <c r="H45" s="49"/>
      <c r="I45" s="49"/>
      <c r="J45" s="49"/>
      <c r="K45" s="49"/>
      <c r="L45" s="49"/>
      <c r="O45" s="89"/>
      <c r="P45" s="84" t="s">
        <v>29</v>
      </c>
      <c r="Q45" s="84" t="s">
        <v>14</v>
      </c>
      <c r="R45" s="85" t="str">
        <f>IF(AND(Q42&gt;=54%,Q42&lt;73%),"l","")</f>
        <v/>
      </c>
    </row>
    <row r="46" spans="1:19" ht="15" customHeight="1" x14ac:dyDescent="0.2">
      <c r="A46" s="49"/>
      <c r="B46" s="49"/>
      <c r="C46" s="49"/>
      <c r="D46" s="49"/>
      <c r="E46" s="49"/>
      <c r="F46" s="49"/>
      <c r="G46" s="49"/>
      <c r="H46" s="49"/>
      <c r="I46" s="49"/>
      <c r="J46" s="49"/>
      <c r="K46" s="49"/>
      <c r="L46" s="49"/>
      <c r="O46" s="89"/>
      <c r="P46" s="84" t="s">
        <v>30</v>
      </c>
      <c r="Q46" s="84" t="s">
        <v>16</v>
      </c>
      <c r="R46" s="85" t="str">
        <f>IF(Q42&gt;=73%,"l","")</f>
        <v/>
      </c>
    </row>
    <row r="47" spans="1:19" ht="15" customHeight="1" x14ac:dyDescent="0.2">
      <c r="A47" s="49"/>
      <c r="B47" s="49"/>
      <c r="C47" s="49"/>
      <c r="D47" s="49"/>
      <c r="E47" s="49"/>
      <c r="F47" s="49"/>
      <c r="G47" s="49"/>
      <c r="H47" s="49"/>
      <c r="I47" s="49"/>
      <c r="J47" s="49"/>
      <c r="K47" s="49"/>
      <c r="L47" s="49"/>
      <c r="O47" s="89"/>
    </row>
    <row r="48" spans="1:19" ht="15" customHeight="1" x14ac:dyDescent="0.2">
      <c r="A48" s="49"/>
      <c r="B48" s="49"/>
      <c r="C48" s="49"/>
      <c r="D48" s="49"/>
      <c r="E48" s="49"/>
      <c r="F48" s="49"/>
      <c r="G48" s="49"/>
      <c r="H48" s="49"/>
      <c r="I48" s="49"/>
      <c r="J48" s="49"/>
      <c r="K48" s="49"/>
      <c r="L48" s="49"/>
      <c r="O48" s="89"/>
    </row>
    <row r="49" spans="1:15" ht="15" customHeight="1" x14ac:dyDescent="0.2">
      <c r="A49" s="49"/>
      <c r="B49" s="49"/>
      <c r="C49" s="49"/>
      <c r="D49" s="49"/>
      <c r="E49" s="49"/>
      <c r="F49" s="49"/>
      <c r="G49" s="49"/>
      <c r="H49" s="49"/>
      <c r="I49" s="49"/>
      <c r="J49" s="49"/>
      <c r="K49" s="49"/>
      <c r="L49" s="49"/>
      <c r="O49" s="89"/>
    </row>
    <row r="50" spans="1:15" ht="15" customHeight="1" x14ac:dyDescent="0.2">
      <c r="A50" s="49"/>
      <c r="B50" s="49"/>
      <c r="C50" s="49"/>
      <c r="D50" s="49"/>
      <c r="E50" s="49"/>
      <c r="F50" s="49"/>
      <c r="G50" s="49"/>
      <c r="H50" s="49"/>
      <c r="I50" s="49"/>
      <c r="J50" s="49"/>
      <c r="K50" s="49"/>
      <c r="L50" s="49"/>
    </row>
    <row r="51" spans="1:15" ht="15" customHeight="1" x14ac:dyDescent="0.2">
      <c r="A51" s="49"/>
      <c r="B51" s="49"/>
      <c r="C51" s="49"/>
      <c r="D51" s="49"/>
      <c r="E51" s="49"/>
      <c r="F51" s="49"/>
      <c r="G51" s="49"/>
      <c r="H51" s="49"/>
      <c r="I51" s="49"/>
      <c r="J51" s="49"/>
      <c r="K51" s="49"/>
      <c r="L51" s="49"/>
    </row>
    <row r="52" spans="1:15" ht="15" customHeight="1" x14ac:dyDescent="0.2">
      <c r="A52" s="49"/>
      <c r="B52" s="49"/>
      <c r="C52" s="49"/>
      <c r="D52" s="49"/>
      <c r="E52" s="49"/>
      <c r="F52" s="49"/>
      <c r="G52" s="49"/>
      <c r="H52" s="49"/>
      <c r="I52" s="49"/>
      <c r="J52" s="49"/>
      <c r="K52" s="49"/>
      <c r="L52" s="49"/>
      <c r="O52" s="84" t="s">
        <v>31</v>
      </c>
    </row>
    <row r="53" spans="1:15" ht="15" customHeight="1" x14ac:dyDescent="0.2">
      <c r="A53" s="49"/>
      <c r="B53" s="49"/>
      <c r="C53" s="49"/>
      <c r="D53" s="49"/>
      <c r="E53" s="49"/>
      <c r="F53" s="49"/>
      <c r="G53" s="49"/>
      <c r="H53" s="49"/>
      <c r="I53" s="49"/>
      <c r="J53" s="49"/>
      <c r="K53" s="49"/>
      <c r="L53" s="49"/>
    </row>
    <row r="54" spans="1:15" ht="15" customHeight="1" x14ac:dyDescent="0.2">
      <c r="A54" s="49"/>
      <c r="B54" s="49"/>
      <c r="C54" s="49"/>
      <c r="D54" s="49"/>
      <c r="E54" s="49"/>
      <c r="F54" s="49"/>
      <c r="G54" s="49"/>
      <c r="H54" s="49"/>
      <c r="I54" s="49"/>
      <c r="J54" s="49"/>
      <c r="K54" s="49"/>
      <c r="L54" s="49"/>
    </row>
    <row r="55" spans="1:15" ht="16" x14ac:dyDescent="0.2">
      <c r="A55" s="49"/>
      <c r="B55" s="49"/>
      <c r="C55" s="49"/>
      <c r="D55" s="49"/>
      <c r="E55" s="49"/>
      <c r="F55" s="49"/>
      <c r="G55" s="49"/>
      <c r="H55" s="49"/>
      <c r="I55" s="49"/>
      <c r="J55" s="49"/>
      <c r="K55" s="49"/>
      <c r="L55" s="49"/>
    </row>
    <row r="56" spans="1:15" ht="6" customHeight="1" x14ac:dyDescent="0.2">
      <c r="A56" s="49"/>
      <c r="B56" s="49"/>
      <c r="C56" s="49"/>
      <c r="D56" s="49"/>
      <c r="E56" s="49"/>
      <c r="F56" s="49"/>
      <c r="G56" s="49"/>
      <c r="H56" s="49"/>
      <c r="I56" s="49"/>
      <c r="J56" s="49"/>
      <c r="K56" s="49"/>
      <c r="L56" s="49"/>
    </row>
    <row r="57" spans="1:15" ht="24" customHeight="1" x14ac:dyDescent="0.3">
      <c r="A57" s="110" t="s">
        <v>238</v>
      </c>
      <c r="B57" s="110"/>
      <c r="C57" s="110"/>
      <c r="D57" s="110"/>
      <c r="E57" s="110"/>
      <c r="F57" s="110"/>
      <c r="G57" s="110"/>
      <c r="H57" s="110"/>
      <c r="I57" s="110"/>
      <c r="J57" s="110"/>
      <c r="K57" s="110"/>
      <c r="L57" s="110"/>
    </row>
    <row r="58" spans="1:15" ht="16" x14ac:dyDescent="0.2">
      <c r="A58" s="49"/>
      <c r="B58" s="49"/>
      <c r="C58" s="49"/>
      <c r="D58" s="49"/>
      <c r="E58" s="49"/>
      <c r="F58" s="49"/>
      <c r="G58" s="49"/>
      <c r="H58" s="49"/>
      <c r="I58" s="49"/>
      <c r="J58" s="49"/>
      <c r="K58" s="49"/>
      <c r="L58" s="49"/>
    </row>
    <row r="59" spans="1:15" ht="16" x14ac:dyDescent="0.2">
      <c r="A59" s="49"/>
      <c r="B59" s="49"/>
      <c r="C59" s="49"/>
      <c r="D59" s="49"/>
      <c r="E59" s="49"/>
      <c r="F59" s="49"/>
      <c r="G59" s="49"/>
      <c r="H59" s="49"/>
      <c r="I59" s="49"/>
      <c r="J59" s="49"/>
      <c r="K59" s="49"/>
      <c r="L59" s="49"/>
      <c r="M59" s="84" t="s">
        <v>32</v>
      </c>
    </row>
    <row r="60" spans="1:15" ht="23" x14ac:dyDescent="0.25">
      <c r="A60" s="49"/>
      <c r="B60" s="49"/>
      <c r="C60" s="49"/>
      <c r="D60" s="49"/>
      <c r="E60" s="49"/>
      <c r="F60" s="49"/>
      <c r="G60" s="49"/>
      <c r="H60" s="49"/>
      <c r="I60" s="49"/>
      <c r="J60" s="49"/>
      <c r="K60" s="49"/>
      <c r="L60" s="49"/>
      <c r="M60" s="84" t="s">
        <v>11</v>
      </c>
      <c r="N60" s="84" t="s">
        <v>12</v>
      </c>
      <c r="O60" s="88" t="str">
        <f>IF(N67&lt;59%,"l","")</f>
        <v>l</v>
      </c>
    </row>
    <row r="61" spans="1:15" ht="16" x14ac:dyDescent="0.2">
      <c r="A61" s="49"/>
      <c r="B61" s="49"/>
      <c r="C61" s="49"/>
      <c r="D61" s="49"/>
      <c r="E61" s="49"/>
      <c r="F61" s="49"/>
      <c r="G61" s="49"/>
      <c r="H61" s="49"/>
      <c r="I61" s="49"/>
      <c r="J61" s="49"/>
      <c r="K61" s="49"/>
      <c r="L61" s="49"/>
      <c r="M61" s="84" t="s">
        <v>33</v>
      </c>
      <c r="N61" s="84" t="s">
        <v>14</v>
      </c>
      <c r="O61" s="85" t="str">
        <f>IF(AND(N67&gt;=59%,N67&lt;81%),"l","")</f>
        <v/>
      </c>
    </row>
    <row r="62" spans="1:15" ht="16" x14ac:dyDescent="0.2">
      <c r="A62" s="49"/>
      <c r="B62" s="49"/>
      <c r="C62" s="49"/>
      <c r="D62" s="49"/>
      <c r="E62" s="49"/>
      <c r="F62" s="49"/>
      <c r="G62" s="49"/>
      <c r="H62" s="49"/>
      <c r="I62" s="49"/>
      <c r="J62" s="49"/>
      <c r="K62" s="49"/>
      <c r="L62" s="49"/>
      <c r="M62" s="84" t="s">
        <v>34</v>
      </c>
      <c r="N62" s="84" t="s">
        <v>16</v>
      </c>
      <c r="O62" s="85" t="str">
        <f>IF(N67&gt;=81%,"l","")</f>
        <v/>
      </c>
    </row>
    <row r="63" spans="1:15" ht="16" x14ac:dyDescent="0.2">
      <c r="A63" s="49"/>
      <c r="B63" s="49"/>
      <c r="C63" s="49"/>
      <c r="D63" s="49"/>
      <c r="E63" s="49"/>
      <c r="F63" s="49"/>
      <c r="G63" s="49"/>
      <c r="H63" s="49"/>
      <c r="I63" s="49"/>
      <c r="J63" s="49"/>
      <c r="K63" s="49"/>
      <c r="L63" s="49"/>
    </row>
    <row r="64" spans="1:15" ht="16" x14ac:dyDescent="0.2">
      <c r="A64" s="49"/>
      <c r="B64" s="49"/>
      <c r="C64" s="49"/>
      <c r="D64" s="49"/>
      <c r="E64" s="49"/>
      <c r="F64" s="49"/>
      <c r="G64" s="49"/>
      <c r="H64" s="49"/>
      <c r="I64" s="49"/>
      <c r="J64" s="49"/>
      <c r="K64" s="49"/>
      <c r="L64" s="49"/>
    </row>
    <row r="65" spans="1:16" ht="16" x14ac:dyDescent="0.2">
      <c r="A65" s="49"/>
      <c r="B65" s="49"/>
      <c r="C65" s="49"/>
      <c r="D65" s="49"/>
      <c r="E65" s="49"/>
      <c r="F65" s="49"/>
      <c r="G65" s="49"/>
      <c r="H65" s="49"/>
      <c r="I65" s="49"/>
      <c r="J65" s="49"/>
      <c r="K65" s="49"/>
      <c r="L65" s="49"/>
      <c r="M65" s="84" t="s">
        <v>7</v>
      </c>
      <c r="N65" s="84">
        <v>28</v>
      </c>
    </row>
    <row r="66" spans="1:16" ht="16" x14ac:dyDescent="0.2">
      <c r="A66" s="49"/>
      <c r="B66" s="49"/>
      <c r="C66" s="49"/>
      <c r="D66" s="49"/>
      <c r="E66" s="49"/>
      <c r="F66" s="49"/>
      <c r="G66" s="49"/>
      <c r="H66" s="49"/>
      <c r="I66" s="49"/>
      <c r="J66" s="49"/>
      <c r="K66" s="49"/>
      <c r="L66" s="49"/>
      <c r="M66" s="84" t="s">
        <v>9</v>
      </c>
      <c r="N66" s="84">
        <f>'CIP Assessment'!C46+'CIP Assessment'!D46+'CIP Assessment'!E46</f>
        <v>0</v>
      </c>
    </row>
    <row r="67" spans="1:16" ht="16" x14ac:dyDescent="0.2">
      <c r="A67" s="49"/>
      <c r="B67" s="49"/>
      <c r="C67" s="49"/>
      <c r="D67" s="49"/>
      <c r="E67" s="49"/>
      <c r="F67" s="49"/>
      <c r="G67" s="49"/>
      <c r="H67" s="49"/>
      <c r="I67" s="49"/>
      <c r="J67" s="49"/>
      <c r="K67" s="49"/>
      <c r="L67" s="49"/>
      <c r="M67" s="84" t="s">
        <v>19</v>
      </c>
      <c r="N67" s="86">
        <f>N66*100%/N65</f>
        <v>0</v>
      </c>
    </row>
    <row r="68" spans="1:16" ht="16" x14ac:dyDescent="0.2">
      <c r="A68" s="49"/>
      <c r="B68" s="49"/>
      <c r="C68" s="49"/>
      <c r="D68" s="49"/>
      <c r="E68" s="49"/>
      <c r="F68" s="49"/>
      <c r="G68" s="49"/>
      <c r="H68" s="49"/>
      <c r="I68" s="49"/>
      <c r="J68" s="49"/>
      <c r="K68" s="49"/>
      <c r="L68" s="49"/>
    </row>
    <row r="69" spans="1:16" ht="16" x14ac:dyDescent="0.2">
      <c r="A69" s="49"/>
      <c r="B69" s="49"/>
      <c r="C69" s="49"/>
      <c r="D69" s="49"/>
      <c r="E69" s="49"/>
      <c r="F69" s="49"/>
      <c r="G69" s="49"/>
      <c r="H69" s="49"/>
      <c r="I69" s="49"/>
      <c r="J69" s="49"/>
      <c r="K69" s="49"/>
      <c r="L69" s="49"/>
      <c r="M69" s="84" t="s">
        <v>32</v>
      </c>
    </row>
    <row r="70" spans="1:16" ht="23" x14ac:dyDescent="0.25">
      <c r="A70" s="49"/>
      <c r="B70" s="49"/>
      <c r="C70" s="49"/>
      <c r="D70" s="49"/>
      <c r="E70" s="49"/>
      <c r="F70" s="49"/>
      <c r="G70" s="49"/>
      <c r="H70" s="49"/>
      <c r="I70" s="49"/>
      <c r="J70" s="49"/>
      <c r="K70" s="49"/>
      <c r="L70" s="49"/>
      <c r="M70" s="84" t="s">
        <v>35</v>
      </c>
      <c r="N70" s="84" t="s">
        <v>12</v>
      </c>
      <c r="O70" s="88" t="str">
        <f>IF(N77&lt;46%,"l","")</f>
        <v>l</v>
      </c>
    </row>
    <row r="71" spans="1:16" ht="16" x14ac:dyDescent="0.2">
      <c r="A71" s="49"/>
      <c r="B71" s="49"/>
      <c r="C71" s="49"/>
      <c r="D71" s="49"/>
      <c r="E71" s="49"/>
      <c r="F71" s="49"/>
      <c r="G71" s="49"/>
      <c r="H71" s="49"/>
      <c r="I71" s="49"/>
      <c r="J71" s="49"/>
      <c r="K71" s="49"/>
      <c r="L71" s="49"/>
      <c r="M71" s="84" t="s">
        <v>36</v>
      </c>
      <c r="N71" s="84" t="s">
        <v>14</v>
      </c>
      <c r="O71" s="85" t="str">
        <f>IF(AND(N77&gt;=46%,N77&lt;61%),"l","")</f>
        <v/>
      </c>
    </row>
    <row r="72" spans="1:16" ht="16" x14ac:dyDescent="0.2">
      <c r="A72" s="49"/>
      <c r="B72" s="49"/>
      <c r="C72" s="49"/>
      <c r="D72" s="49"/>
      <c r="E72" s="49"/>
      <c r="F72" s="49"/>
      <c r="G72" s="49"/>
      <c r="H72" s="49"/>
      <c r="I72" s="49"/>
      <c r="J72" s="49"/>
      <c r="K72" s="49"/>
      <c r="L72" s="49"/>
      <c r="M72" s="84" t="s">
        <v>37</v>
      </c>
      <c r="N72" s="84" t="s">
        <v>16</v>
      </c>
      <c r="O72" s="85" t="str">
        <f>IF(N77&gt;=61%,"l","")</f>
        <v/>
      </c>
    </row>
    <row r="73" spans="1:16" ht="16" x14ac:dyDescent="0.2">
      <c r="A73" s="49"/>
      <c r="B73" s="49"/>
      <c r="C73" s="49"/>
      <c r="D73" s="49"/>
      <c r="E73" s="49"/>
      <c r="F73" s="49"/>
      <c r="G73" s="49"/>
      <c r="H73" s="49"/>
      <c r="I73" s="49"/>
      <c r="J73" s="49"/>
      <c r="K73" s="49"/>
      <c r="L73" s="49"/>
    </row>
    <row r="74" spans="1:16" ht="16" x14ac:dyDescent="0.2">
      <c r="A74" s="49"/>
      <c r="B74" s="49"/>
      <c r="C74" s="49"/>
      <c r="D74" s="49"/>
      <c r="E74" s="49"/>
      <c r="F74" s="49"/>
      <c r="G74" s="49"/>
      <c r="H74" s="49"/>
      <c r="I74" s="49"/>
      <c r="J74" s="49"/>
      <c r="K74" s="49"/>
      <c r="L74" s="49"/>
      <c r="M74" s="84" t="s">
        <v>38</v>
      </c>
      <c r="O74" s="84">
        <v>22</v>
      </c>
      <c r="P74" s="86"/>
    </row>
    <row r="75" spans="1:16" ht="16" x14ac:dyDescent="0.2">
      <c r="A75" s="49"/>
      <c r="B75" s="49"/>
      <c r="C75" s="49"/>
      <c r="D75" s="49"/>
      <c r="E75" s="49"/>
      <c r="F75" s="49"/>
      <c r="G75" s="49"/>
      <c r="H75" s="49"/>
      <c r="I75" s="49"/>
      <c r="J75" s="49"/>
      <c r="K75" s="49"/>
      <c r="L75" s="49"/>
      <c r="M75" s="84" t="s">
        <v>7</v>
      </c>
      <c r="N75" s="84">
        <v>22</v>
      </c>
      <c r="O75" s="84">
        <v>13</v>
      </c>
      <c r="P75" s="86"/>
    </row>
    <row r="76" spans="1:16" ht="16" x14ac:dyDescent="0.2">
      <c r="A76" s="49"/>
      <c r="B76" s="49"/>
      <c r="C76" s="49"/>
      <c r="D76" s="49"/>
      <c r="E76" s="49"/>
      <c r="F76" s="49"/>
      <c r="G76" s="49"/>
      <c r="H76" s="49"/>
      <c r="I76" s="49"/>
      <c r="J76" s="49"/>
      <c r="K76" s="49"/>
      <c r="L76" s="49"/>
      <c r="M76" s="84" t="s">
        <v>9</v>
      </c>
      <c r="N76" s="84">
        <f>Analyze!C15+Analyze!D15+Analyze!E15</f>
        <v>0</v>
      </c>
      <c r="O76" s="84">
        <v>17</v>
      </c>
      <c r="P76" s="86"/>
    </row>
    <row r="77" spans="1:16" ht="16" x14ac:dyDescent="0.2">
      <c r="A77" s="49"/>
      <c r="B77" s="49"/>
      <c r="C77" s="49"/>
      <c r="D77" s="49"/>
      <c r="E77" s="49"/>
      <c r="F77" s="49"/>
      <c r="G77" s="49"/>
      <c r="H77" s="49"/>
      <c r="I77" s="49"/>
      <c r="J77" s="49"/>
      <c r="K77" s="49"/>
      <c r="L77" s="49"/>
      <c r="M77" s="84" t="s">
        <v>39</v>
      </c>
      <c r="N77" s="86">
        <f>N76*100%/N75</f>
        <v>0</v>
      </c>
      <c r="O77" s="84">
        <v>18</v>
      </c>
    </row>
    <row r="78" spans="1:16" ht="16" x14ac:dyDescent="0.2">
      <c r="A78" s="49"/>
      <c r="B78" s="49"/>
      <c r="C78" s="49"/>
      <c r="D78" s="49"/>
      <c r="E78" s="49"/>
      <c r="F78" s="49"/>
      <c r="G78" s="49"/>
      <c r="H78" s="49"/>
      <c r="I78" s="49"/>
      <c r="J78" s="49"/>
      <c r="K78" s="49"/>
      <c r="L78" s="49"/>
    </row>
    <row r="79" spans="1:16" ht="16" x14ac:dyDescent="0.2">
      <c r="A79" s="49"/>
      <c r="B79" s="49"/>
      <c r="C79" s="49"/>
      <c r="D79" s="49"/>
      <c r="E79" s="49"/>
      <c r="F79" s="49"/>
      <c r="G79" s="49"/>
      <c r="H79" s="49"/>
      <c r="I79" s="49"/>
      <c r="J79" s="49"/>
      <c r="K79" s="49"/>
      <c r="L79" s="49"/>
      <c r="M79" s="84" t="s">
        <v>32</v>
      </c>
    </row>
    <row r="80" spans="1:16" ht="23" x14ac:dyDescent="0.25">
      <c r="A80" s="49"/>
      <c r="B80" s="49"/>
      <c r="C80" s="49"/>
      <c r="D80" s="49"/>
      <c r="E80" s="49"/>
      <c r="F80" s="49"/>
      <c r="G80" s="49"/>
      <c r="H80" s="49"/>
      <c r="I80" s="49"/>
      <c r="J80" s="49"/>
      <c r="K80" s="49"/>
      <c r="L80" s="49"/>
      <c r="M80" s="84" t="s">
        <v>11</v>
      </c>
      <c r="N80" s="84" t="s">
        <v>12</v>
      </c>
      <c r="O80" s="88" t="str">
        <f>IF(N86&lt;59%,"l","")</f>
        <v>l</v>
      </c>
    </row>
    <row r="81" spans="1:15" ht="16" x14ac:dyDescent="0.2">
      <c r="A81" s="49"/>
      <c r="B81" s="49"/>
      <c r="C81" s="49"/>
      <c r="D81" s="49"/>
      <c r="E81" s="49"/>
      <c r="F81" s="49"/>
      <c r="G81" s="49"/>
      <c r="H81" s="49"/>
      <c r="I81" s="49"/>
      <c r="J81" s="49"/>
      <c r="K81" s="49"/>
      <c r="L81" s="49"/>
      <c r="M81" s="84" t="s">
        <v>33</v>
      </c>
      <c r="N81" s="84" t="s">
        <v>14</v>
      </c>
      <c r="O81" s="85" t="str">
        <f>IF(AND(N86&gt;=59%,N86&lt;81%),"l","")</f>
        <v/>
      </c>
    </row>
    <row r="82" spans="1:15" ht="16" x14ac:dyDescent="0.2">
      <c r="A82" s="49"/>
      <c r="B82" s="49"/>
      <c r="C82" s="49"/>
      <c r="D82" s="49"/>
      <c r="E82" s="49"/>
      <c r="F82" s="49"/>
      <c r="G82" s="49"/>
      <c r="H82" s="49"/>
      <c r="I82" s="49"/>
      <c r="J82" s="49"/>
      <c r="K82" s="49"/>
      <c r="L82" s="49"/>
      <c r="M82" s="84" t="s">
        <v>34</v>
      </c>
      <c r="N82" s="84" t="s">
        <v>16</v>
      </c>
      <c r="O82" s="85" t="str">
        <f>IF(N86&gt;=81%,"l","")</f>
        <v/>
      </c>
    </row>
    <row r="83" spans="1:15" ht="16" x14ac:dyDescent="0.2">
      <c r="A83" s="49"/>
      <c r="B83" s="49"/>
      <c r="C83" s="49"/>
      <c r="D83" s="49"/>
      <c r="E83" s="49"/>
      <c r="F83" s="49"/>
      <c r="G83" s="49"/>
      <c r="H83" s="49"/>
      <c r="I83" s="49"/>
      <c r="J83" s="49"/>
      <c r="K83" s="49"/>
      <c r="L83" s="49"/>
      <c r="M83" s="84" t="s">
        <v>40</v>
      </c>
    </row>
    <row r="84" spans="1:15" ht="16" x14ac:dyDescent="0.2">
      <c r="A84" s="49"/>
      <c r="B84" s="49"/>
      <c r="C84" s="49"/>
      <c r="D84" s="49"/>
      <c r="E84" s="49"/>
      <c r="F84" s="49"/>
      <c r="G84" s="49"/>
      <c r="H84" s="49"/>
      <c r="I84" s="49"/>
      <c r="J84" s="49"/>
      <c r="K84" s="49"/>
      <c r="L84" s="49"/>
      <c r="M84" s="84" t="s">
        <v>7</v>
      </c>
      <c r="N84" s="84">
        <v>34</v>
      </c>
    </row>
    <row r="85" spans="1:15" ht="16" x14ac:dyDescent="0.2">
      <c r="A85" s="49"/>
      <c r="B85" s="49"/>
      <c r="C85" s="49"/>
      <c r="D85" s="49"/>
      <c r="E85" s="49"/>
      <c r="F85" s="49"/>
      <c r="G85" s="49"/>
      <c r="H85" s="49"/>
      <c r="I85" s="49"/>
      <c r="J85" s="49"/>
      <c r="K85" s="49"/>
      <c r="L85" s="49"/>
      <c r="M85" s="84" t="s">
        <v>9</v>
      </c>
      <c r="N85" s="84">
        <f>'Strategy Development'!C21+'Strategy Development'!D21+'Strategy Development'!E21</f>
        <v>0</v>
      </c>
    </row>
    <row r="86" spans="1:15" ht="16" x14ac:dyDescent="0.2">
      <c r="A86" s="49"/>
      <c r="B86" s="49"/>
      <c r="C86" s="49"/>
      <c r="D86" s="49"/>
      <c r="E86" s="49"/>
      <c r="F86" s="49"/>
      <c r="G86" s="49"/>
      <c r="H86" s="49"/>
      <c r="I86" s="49"/>
      <c r="J86" s="49"/>
      <c r="K86" s="49"/>
      <c r="L86" s="49"/>
      <c r="M86" s="84" t="s">
        <v>41</v>
      </c>
      <c r="N86" s="86">
        <f>N85*100%/N84</f>
        <v>0</v>
      </c>
    </row>
    <row r="87" spans="1:15" ht="16" x14ac:dyDescent="0.2">
      <c r="A87" s="49"/>
      <c r="B87" s="49"/>
      <c r="C87" s="49"/>
      <c r="D87" s="49"/>
      <c r="E87" s="49"/>
      <c r="F87" s="49"/>
      <c r="G87" s="49"/>
      <c r="H87" s="49"/>
      <c r="I87" s="49"/>
      <c r="J87" s="49"/>
      <c r="K87" s="49"/>
      <c r="L87" s="49"/>
    </row>
    <row r="88" spans="1:15" ht="16" x14ac:dyDescent="0.2">
      <c r="A88" s="49"/>
      <c r="B88" s="49"/>
      <c r="C88" s="49"/>
      <c r="D88" s="49"/>
      <c r="E88" s="49"/>
      <c r="F88" s="49"/>
      <c r="G88" s="49"/>
      <c r="H88" s="49"/>
      <c r="I88" s="49"/>
      <c r="J88" s="49"/>
      <c r="K88" s="49"/>
      <c r="L88" s="49"/>
      <c r="M88" s="84" t="s">
        <v>32</v>
      </c>
    </row>
    <row r="89" spans="1:15" ht="16" x14ac:dyDescent="0.2">
      <c r="A89" s="49"/>
      <c r="B89" s="49"/>
      <c r="C89" s="49"/>
      <c r="D89" s="49"/>
      <c r="E89" s="49"/>
      <c r="F89" s="49"/>
      <c r="G89" s="49"/>
      <c r="H89" s="49"/>
      <c r="I89" s="49"/>
      <c r="J89" s="49"/>
      <c r="K89" s="49"/>
      <c r="L89" s="49"/>
      <c r="M89" s="84" t="s">
        <v>11</v>
      </c>
      <c r="N89" s="84" t="s">
        <v>12</v>
      </c>
    </row>
    <row r="90" spans="1:15" ht="16" x14ac:dyDescent="0.2">
      <c r="A90" s="49"/>
      <c r="B90" s="49"/>
      <c r="C90" s="49"/>
      <c r="D90" s="49"/>
      <c r="E90" s="49"/>
      <c r="F90" s="49"/>
      <c r="G90" s="49"/>
      <c r="H90" s="49"/>
      <c r="I90" s="49"/>
      <c r="J90" s="49"/>
      <c r="K90" s="49"/>
      <c r="L90" s="49"/>
    </row>
    <row r="91" spans="1:15" ht="16" x14ac:dyDescent="0.2">
      <c r="A91" s="49"/>
      <c r="B91" s="49"/>
      <c r="C91" s="49"/>
      <c r="D91" s="49"/>
      <c r="E91" s="49"/>
      <c r="F91" s="49"/>
      <c r="G91" s="49"/>
      <c r="H91" s="49"/>
      <c r="I91" s="49"/>
      <c r="J91" s="49"/>
      <c r="K91" s="49"/>
      <c r="L91" s="49"/>
    </row>
    <row r="92" spans="1:15" ht="16" x14ac:dyDescent="0.2">
      <c r="A92" s="49"/>
      <c r="B92" s="49"/>
      <c r="C92" s="49"/>
      <c r="D92" s="49"/>
      <c r="E92" s="49"/>
      <c r="F92" s="49"/>
      <c r="G92" s="49"/>
      <c r="H92" s="49"/>
      <c r="I92" s="49"/>
      <c r="J92" s="49"/>
      <c r="K92" s="49"/>
      <c r="L92" s="49"/>
    </row>
    <row r="93" spans="1:15" ht="16" x14ac:dyDescent="0.2">
      <c r="A93" s="49"/>
      <c r="B93" s="49"/>
      <c r="C93" s="49"/>
      <c r="D93" s="49"/>
      <c r="E93" s="49"/>
      <c r="F93" s="49"/>
      <c r="G93" s="49"/>
      <c r="H93" s="49"/>
      <c r="I93" s="49"/>
      <c r="J93" s="49"/>
      <c r="K93" s="49"/>
      <c r="L93" s="49"/>
    </row>
    <row r="94" spans="1:15" ht="16" x14ac:dyDescent="0.2">
      <c r="A94" s="49"/>
      <c r="B94" s="49"/>
      <c r="C94" s="49"/>
      <c r="D94" s="49"/>
      <c r="E94" s="49"/>
      <c r="F94" s="49"/>
      <c r="G94" s="49"/>
      <c r="H94" s="49"/>
      <c r="I94" s="49"/>
      <c r="J94" s="49"/>
      <c r="K94" s="49"/>
      <c r="L94" s="49"/>
    </row>
    <row r="95" spans="1:15" ht="16" x14ac:dyDescent="0.2">
      <c r="A95" s="49"/>
      <c r="B95" s="49"/>
      <c r="C95" s="49"/>
      <c r="D95" s="49"/>
      <c r="E95" s="49"/>
      <c r="F95" s="49"/>
      <c r="G95" s="49"/>
      <c r="H95" s="49"/>
      <c r="I95" s="49"/>
      <c r="J95" s="49"/>
      <c r="K95" s="49"/>
      <c r="L95" s="49"/>
    </row>
    <row r="96" spans="1:15" ht="16" x14ac:dyDescent="0.2">
      <c r="A96" s="49"/>
      <c r="B96" s="49"/>
      <c r="C96" s="49"/>
      <c r="D96" s="49"/>
      <c r="E96" s="49"/>
      <c r="F96" s="49"/>
      <c r="G96" s="49"/>
      <c r="H96" s="49"/>
      <c r="I96" s="49"/>
      <c r="J96" s="49"/>
      <c r="K96" s="49"/>
      <c r="L96" s="49"/>
    </row>
    <row r="97" spans="1:12" ht="16" x14ac:dyDescent="0.2">
      <c r="A97" s="49"/>
      <c r="B97" s="49"/>
      <c r="C97" s="49"/>
      <c r="D97" s="49"/>
      <c r="E97" s="49"/>
      <c r="F97" s="49"/>
      <c r="G97" s="49"/>
      <c r="H97" s="49"/>
      <c r="I97" s="49"/>
      <c r="J97" s="49"/>
      <c r="K97" s="49"/>
      <c r="L97" s="49"/>
    </row>
    <row r="98" spans="1:12" ht="16" x14ac:dyDescent="0.2">
      <c r="A98" s="49"/>
      <c r="B98" s="49"/>
      <c r="C98" s="49"/>
      <c r="D98" s="49"/>
      <c r="E98" s="49"/>
      <c r="F98" s="49"/>
      <c r="G98" s="49"/>
      <c r="H98" s="49"/>
      <c r="I98" s="49"/>
      <c r="J98" s="49"/>
      <c r="K98" s="49"/>
      <c r="L98" s="49"/>
    </row>
    <row r="99" spans="1:12" ht="16" x14ac:dyDescent="0.2">
      <c r="A99" s="49"/>
      <c r="B99" s="49"/>
      <c r="C99" s="49"/>
      <c r="D99" s="49"/>
      <c r="E99" s="49"/>
      <c r="F99" s="49"/>
      <c r="G99" s="49"/>
      <c r="H99" s="49"/>
      <c r="I99" s="49"/>
      <c r="J99" s="49"/>
      <c r="K99" s="49"/>
      <c r="L99" s="49"/>
    </row>
    <row r="100" spans="1:12" ht="16" x14ac:dyDescent="0.2">
      <c r="A100" s="49"/>
      <c r="B100" s="49"/>
      <c r="C100" s="49"/>
      <c r="D100" s="49"/>
      <c r="E100" s="49"/>
      <c r="F100" s="49"/>
      <c r="G100" s="49"/>
      <c r="H100" s="49"/>
      <c r="I100" s="49"/>
      <c r="J100" s="49"/>
      <c r="K100" s="49"/>
      <c r="L100" s="49"/>
    </row>
    <row r="101" spans="1:12" ht="16" x14ac:dyDescent="0.2">
      <c r="A101" s="49"/>
      <c r="B101" s="49"/>
      <c r="C101" s="49"/>
      <c r="D101" s="49"/>
      <c r="E101" s="49"/>
      <c r="F101" s="49"/>
      <c r="G101" s="49"/>
      <c r="H101" s="49"/>
      <c r="I101" s="49"/>
      <c r="J101" s="49"/>
      <c r="K101" s="49"/>
      <c r="L101" s="49"/>
    </row>
    <row r="102" spans="1:12" ht="16" x14ac:dyDescent="0.2">
      <c r="A102" s="49"/>
      <c r="B102" s="49"/>
      <c r="C102" s="49"/>
      <c r="D102" s="49"/>
      <c r="E102" s="49"/>
      <c r="F102" s="49"/>
      <c r="G102" s="49"/>
      <c r="H102" s="49"/>
      <c r="I102" s="49"/>
      <c r="J102" s="49"/>
      <c r="K102" s="49"/>
      <c r="L102" s="49"/>
    </row>
    <row r="103" spans="1:12" ht="16" x14ac:dyDescent="0.2">
      <c r="A103" s="49"/>
      <c r="B103" s="49"/>
      <c r="C103" s="49"/>
      <c r="D103" s="49"/>
      <c r="E103" s="49"/>
      <c r="F103" s="49"/>
      <c r="G103" s="49"/>
      <c r="H103" s="49"/>
      <c r="I103" s="49"/>
      <c r="J103" s="49"/>
      <c r="K103" s="49"/>
      <c r="L103" s="49"/>
    </row>
    <row r="104" spans="1:12" ht="16" x14ac:dyDescent="0.2">
      <c r="A104" s="49"/>
      <c r="B104" s="49"/>
      <c r="C104" s="49"/>
      <c r="D104" s="49"/>
      <c r="E104" s="49"/>
      <c r="F104" s="49"/>
      <c r="G104" s="49"/>
      <c r="H104" s="49"/>
      <c r="I104" s="49"/>
      <c r="J104" s="49"/>
      <c r="K104" s="49"/>
      <c r="L104" s="49"/>
    </row>
    <row r="105" spans="1:12" ht="16" x14ac:dyDescent="0.2">
      <c r="A105" s="49"/>
      <c r="B105" s="49"/>
      <c r="C105" s="49"/>
      <c r="D105" s="49"/>
      <c r="E105" s="49"/>
      <c r="F105" s="49"/>
      <c r="G105" s="49"/>
      <c r="H105" s="49"/>
      <c r="I105" s="49"/>
      <c r="J105" s="49"/>
      <c r="K105" s="49"/>
      <c r="L105" s="49"/>
    </row>
    <row r="106" spans="1:12" ht="16" x14ac:dyDescent="0.2">
      <c r="A106" s="49"/>
      <c r="B106" s="49"/>
      <c r="C106" s="49"/>
      <c r="D106" s="49"/>
      <c r="E106" s="49"/>
      <c r="F106" s="49"/>
      <c r="G106" s="49"/>
      <c r="H106" s="49"/>
      <c r="I106" s="49"/>
      <c r="J106" s="49"/>
      <c r="K106" s="49"/>
      <c r="L106" s="49"/>
    </row>
    <row r="107" spans="1:12" ht="16" x14ac:dyDescent="0.2">
      <c r="A107" s="49"/>
      <c r="B107" s="49"/>
      <c r="C107" s="49"/>
      <c r="D107" s="49"/>
      <c r="E107" s="49"/>
      <c r="F107" s="49"/>
      <c r="G107" s="49"/>
      <c r="H107" s="49"/>
      <c r="I107" s="49"/>
      <c r="J107" s="49"/>
      <c r="K107" s="49"/>
      <c r="L107" s="49"/>
    </row>
    <row r="108" spans="1:12" ht="16" x14ac:dyDescent="0.2">
      <c r="A108" s="49"/>
      <c r="B108" s="49"/>
      <c r="C108" s="49"/>
      <c r="D108" s="49"/>
      <c r="E108" s="49"/>
      <c r="F108" s="49"/>
      <c r="G108" s="49"/>
      <c r="H108" s="49"/>
      <c r="I108" s="49"/>
      <c r="J108" s="49"/>
      <c r="K108" s="49"/>
      <c r="L108" s="49"/>
    </row>
    <row r="109" spans="1:12" ht="16" x14ac:dyDescent="0.2">
      <c r="A109" s="49"/>
      <c r="B109" s="49"/>
      <c r="C109" s="49"/>
      <c r="D109" s="49"/>
      <c r="E109" s="49"/>
      <c r="F109" s="49"/>
      <c r="G109" s="49"/>
      <c r="H109" s="49"/>
      <c r="I109" s="49"/>
      <c r="J109" s="49"/>
      <c r="K109" s="49"/>
      <c r="L109" s="49"/>
    </row>
    <row r="110" spans="1:12" ht="16" x14ac:dyDescent="0.2">
      <c r="A110" s="49"/>
      <c r="B110" s="49"/>
      <c r="C110" s="49"/>
      <c r="D110" s="49"/>
      <c r="E110" s="49"/>
      <c r="F110" s="49"/>
      <c r="G110" s="49"/>
      <c r="H110" s="49"/>
      <c r="I110" s="49"/>
      <c r="J110" s="49"/>
      <c r="K110" s="49"/>
      <c r="L110" s="49"/>
    </row>
    <row r="111" spans="1:12" ht="16" x14ac:dyDescent="0.2">
      <c r="A111" s="49"/>
      <c r="B111" s="49"/>
      <c r="C111" s="49"/>
      <c r="D111" s="49"/>
      <c r="E111" s="49"/>
      <c r="F111" s="49"/>
      <c r="G111" s="49"/>
      <c r="H111" s="49"/>
      <c r="I111" s="49"/>
      <c r="J111" s="49"/>
      <c r="K111" s="49"/>
      <c r="L111" s="49"/>
    </row>
    <row r="112" spans="1:12" ht="16" x14ac:dyDescent="0.2">
      <c r="A112" s="49"/>
      <c r="B112" s="49"/>
      <c r="C112" s="49"/>
      <c r="D112" s="49"/>
      <c r="E112" s="49"/>
      <c r="F112" s="49"/>
      <c r="G112" s="49"/>
      <c r="H112" s="49"/>
      <c r="I112" s="49"/>
      <c r="J112" s="49"/>
      <c r="K112" s="49"/>
      <c r="L112" s="49"/>
    </row>
    <row r="113" spans="1:15" ht="16" x14ac:dyDescent="0.2">
      <c r="A113" s="49"/>
      <c r="B113" s="49"/>
      <c r="C113" s="49"/>
      <c r="D113" s="49"/>
      <c r="E113" s="49"/>
      <c r="F113" s="49"/>
      <c r="G113" s="49"/>
      <c r="H113" s="49"/>
      <c r="I113" s="49"/>
      <c r="J113" s="49"/>
      <c r="K113" s="49"/>
      <c r="L113" s="49"/>
    </row>
    <row r="114" spans="1:15" ht="16" x14ac:dyDescent="0.2">
      <c r="A114" s="49"/>
      <c r="B114" s="49"/>
      <c r="C114" s="49"/>
      <c r="D114" s="49"/>
      <c r="E114" s="49"/>
      <c r="F114" s="49"/>
      <c r="G114" s="49"/>
      <c r="H114" s="49"/>
      <c r="I114" s="49"/>
      <c r="J114" s="49"/>
      <c r="K114" s="49"/>
      <c r="L114" s="49"/>
    </row>
    <row r="115" spans="1:15" ht="16" x14ac:dyDescent="0.2">
      <c r="A115" s="49"/>
      <c r="B115" s="49"/>
      <c r="C115" s="49"/>
      <c r="D115" s="49"/>
      <c r="E115" s="49"/>
      <c r="F115" s="49"/>
      <c r="G115" s="49"/>
      <c r="H115" s="49"/>
      <c r="I115" s="49"/>
      <c r="J115" s="49"/>
      <c r="K115" s="49"/>
      <c r="L115" s="49"/>
    </row>
    <row r="116" spans="1:15" ht="16" x14ac:dyDescent="0.2">
      <c r="A116" s="49"/>
      <c r="B116" s="49"/>
      <c r="C116" s="49"/>
      <c r="D116" s="49"/>
      <c r="E116" s="49"/>
      <c r="F116" s="49"/>
      <c r="G116" s="49"/>
      <c r="H116" s="49"/>
      <c r="I116" s="49"/>
      <c r="J116" s="49"/>
      <c r="K116" s="49"/>
      <c r="L116" s="49"/>
    </row>
    <row r="117" spans="1:15" ht="16" x14ac:dyDescent="0.2">
      <c r="A117" s="49"/>
      <c r="B117" s="49"/>
      <c r="C117" s="49"/>
      <c r="D117" s="49"/>
      <c r="E117" s="49"/>
      <c r="F117" s="49"/>
      <c r="G117" s="49"/>
      <c r="H117" s="49"/>
      <c r="I117" s="49"/>
      <c r="J117" s="49"/>
      <c r="K117" s="49"/>
      <c r="L117" s="49"/>
    </row>
    <row r="118" spans="1:15" ht="16" x14ac:dyDescent="0.2">
      <c r="A118" s="49"/>
      <c r="B118" s="49"/>
      <c r="C118" s="49"/>
      <c r="D118" s="49"/>
      <c r="E118" s="49"/>
      <c r="F118" s="49"/>
      <c r="G118" s="49"/>
      <c r="H118" s="49"/>
      <c r="I118" s="49"/>
      <c r="J118" s="49"/>
      <c r="K118" s="49"/>
      <c r="L118" s="49"/>
    </row>
    <row r="119" spans="1:15" ht="16" x14ac:dyDescent="0.2">
      <c r="A119" s="49"/>
      <c r="B119" s="49"/>
      <c r="C119" s="49"/>
      <c r="D119" s="49"/>
      <c r="E119" s="49"/>
      <c r="F119" s="49"/>
      <c r="G119" s="49"/>
      <c r="H119" s="49"/>
      <c r="I119" s="49"/>
      <c r="J119" s="49"/>
      <c r="K119" s="49"/>
      <c r="L119" s="49"/>
    </row>
    <row r="120" spans="1:15" ht="16" x14ac:dyDescent="0.2">
      <c r="A120" s="49"/>
      <c r="B120" s="49"/>
      <c r="C120" s="49"/>
      <c r="D120" s="49"/>
      <c r="E120" s="49"/>
      <c r="F120" s="49"/>
      <c r="G120" s="49"/>
      <c r="H120" s="49"/>
      <c r="I120" s="49"/>
      <c r="J120" s="49"/>
      <c r="K120" s="49"/>
      <c r="L120" s="49"/>
      <c r="M120" s="84" t="s">
        <v>32</v>
      </c>
    </row>
    <row r="121" spans="1:15" ht="16" x14ac:dyDescent="0.2">
      <c r="A121" s="49"/>
      <c r="B121" s="49"/>
      <c r="C121" s="49"/>
      <c r="D121" s="49"/>
      <c r="E121" s="49"/>
      <c r="F121" s="49"/>
      <c r="G121" s="49"/>
      <c r="H121" s="49"/>
      <c r="I121" s="49"/>
      <c r="J121" s="49"/>
      <c r="K121" s="49"/>
      <c r="L121" s="49"/>
      <c r="M121" s="89"/>
      <c r="N121" s="89"/>
    </row>
    <row r="122" spans="1:15" ht="16" x14ac:dyDescent="0.2">
      <c r="A122" s="49"/>
      <c r="B122" s="49"/>
      <c r="C122" s="49"/>
      <c r="D122" s="49"/>
      <c r="E122" s="49"/>
      <c r="F122" s="49"/>
      <c r="G122" s="49"/>
      <c r="H122" s="49"/>
      <c r="I122" s="49"/>
      <c r="J122" s="49"/>
      <c r="K122" s="49"/>
      <c r="L122" s="49"/>
    </row>
    <row r="123" spans="1:15" ht="23" x14ac:dyDescent="0.25">
      <c r="A123" s="49"/>
      <c r="B123" s="49"/>
      <c r="C123" s="49"/>
      <c r="D123" s="49"/>
      <c r="E123" s="49"/>
      <c r="F123" s="49"/>
      <c r="G123" s="49"/>
      <c r="H123" s="49"/>
      <c r="I123" s="49"/>
      <c r="J123" s="49"/>
      <c r="K123" s="49"/>
      <c r="L123" s="49"/>
      <c r="M123" s="84" t="s">
        <v>11</v>
      </c>
      <c r="N123" s="84" t="s">
        <v>12</v>
      </c>
      <c r="O123" s="88" t="str">
        <f>IF(N151&lt;59%,"l","")</f>
        <v>l</v>
      </c>
    </row>
    <row r="124" spans="1:15" ht="16" x14ac:dyDescent="0.2">
      <c r="A124" s="49"/>
      <c r="B124" s="49"/>
      <c r="C124" s="49"/>
      <c r="D124" s="49"/>
      <c r="E124" s="49"/>
      <c r="F124" s="49"/>
      <c r="G124" s="49"/>
      <c r="H124" s="49"/>
      <c r="I124" s="49"/>
      <c r="J124" s="49"/>
      <c r="K124" s="49"/>
      <c r="L124" s="49"/>
      <c r="M124" s="84" t="s">
        <v>33</v>
      </c>
      <c r="N124" s="84" t="s">
        <v>14</v>
      </c>
      <c r="O124" s="85" t="str">
        <f>IF(AND(N151&gt;=59%,N151&lt;81%),"l","")</f>
        <v/>
      </c>
    </row>
    <row r="125" spans="1:15" ht="16" x14ac:dyDescent="0.2">
      <c r="A125" s="49"/>
      <c r="B125" s="49"/>
      <c r="C125" s="49"/>
      <c r="D125" s="49"/>
      <c r="E125" s="49"/>
      <c r="F125" s="49"/>
      <c r="G125" s="49"/>
      <c r="H125" s="49"/>
      <c r="I125" s="49"/>
      <c r="J125" s="49"/>
      <c r="K125" s="49"/>
      <c r="L125" s="49"/>
      <c r="M125" s="84" t="s">
        <v>34</v>
      </c>
      <c r="N125" s="84" t="s">
        <v>16</v>
      </c>
      <c r="O125" s="85" t="str">
        <f>IF(N151&gt;=81%,"l","")</f>
        <v/>
      </c>
    </row>
    <row r="126" spans="1:15" ht="16" x14ac:dyDescent="0.2">
      <c r="A126" s="49"/>
      <c r="B126" s="49"/>
      <c r="C126" s="49"/>
      <c r="D126" s="49"/>
      <c r="E126" s="49"/>
      <c r="F126" s="49"/>
      <c r="G126" s="49"/>
      <c r="H126" s="49"/>
      <c r="I126" s="49"/>
      <c r="J126" s="49"/>
      <c r="K126" s="49"/>
      <c r="L126" s="49"/>
      <c r="M126" s="89"/>
      <c r="N126" s="89"/>
      <c r="O126" s="85" t="str">
        <f>IF(N130&gt;=81%,"l","")</f>
        <v/>
      </c>
    </row>
    <row r="127" spans="1:15" ht="16" x14ac:dyDescent="0.2">
      <c r="A127" s="49"/>
      <c r="B127" s="49"/>
      <c r="C127" s="49"/>
      <c r="D127" s="49"/>
      <c r="E127" s="49"/>
      <c r="F127" s="49"/>
      <c r="G127" s="49"/>
      <c r="H127" s="49"/>
      <c r="I127" s="49"/>
      <c r="J127" s="49"/>
      <c r="K127" s="49"/>
      <c r="L127" s="49"/>
    </row>
    <row r="128" spans="1:15" ht="16" x14ac:dyDescent="0.2">
      <c r="A128" s="49"/>
      <c r="B128" s="49"/>
      <c r="C128" s="49"/>
      <c r="D128" s="49"/>
      <c r="E128" s="49"/>
      <c r="F128" s="49"/>
      <c r="G128" s="49"/>
      <c r="H128" s="49"/>
      <c r="I128" s="49"/>
      <c r="J128" s="49"/>
      <c r="K128" s="49"/>
      <c r="L128" s="49"/>
    </row>
    <row r="129" spans="1:14" ht="16" x14ac:dyDescent="0.2">
      <c r="A129" s="49"/>
      <c r="B129" s="49"/>
      <c r="C129" s="49"/>
      <c r="D129" s="49"/>
      <c r="E129" s="49"/>
      <c r="F129" s="49"/>
      <c r="G129" s="49"/>
      <c r="H129" s="49"/>
      <c r="I129" s="49"/>
      <c r="J129" s="49"/>
      <c r="K129" s="49"/>
      <c r="L129" s="49"/>
    </row>
    <row r="130" spans="1:14" ht="16" x14ac:dyDescent="0.2">
      <c r="A130" s="49"/>
      <c r="B130" s="49"/>
      <c r="C130" s="49"/>
      <c r="D130" s="49"/>
      <c r="E130" s="49"/>
      <c r="F130" s="49"/>
      <c r="G130" s="49"/>
      <c r="H130" s="49"/>
      <c r="I130" s="49"/>
      <c r="J130" s="49"/>
      <c r="K130" s="49"/>
      <c r="L130" s="49"/>
    </row>
    <row r="131" spans="1:14" ht="16" x14ac:dyDescent="0.2">
      <c r="A131" s="49"/>
      <c r="B131" s="49"/>
      <c r="C131" s="49"/>
      <c r="D131" s="49"/>
      <c r="E131" s="49"/>
      <c r="F131" s="49"/>
      <c r="G131" s="49"/>
      <c r="H131" s="49"/>
      <c r="I131" s="49"/>
      <c r="J131" s="49"/>
      <c r="K131" s="49"/>
      <c r="L131" s="49"/>
    </row>
    <row r="132" spans="1:14" ht="16" x14ac:dyDescent="0.2">
      <c r="A132" s="49"/>
      <c r="B132" s="49"/>
      <c r="C132" s="49"/>
      <c r="D132" s="49"/>
      <c r="E132" s="49"/>
      <c r="F132" s="49"/>
      <c r="G132" s="49"/>
      <c r="H132" s="49"/>
      <c r="I132" s="49"/>
      <c r="J132" s="49"/>
      <c r="K132" s="49"/>
      <c r="L132" s="49"/>
    </row>
    <row r="133" spans="1:14" ht="16" x14ac:dyDescent="0.2">
      <c r="A133" s="49"/>
      <c r="B133" s="49"/>
      <c r="C133" s="49"/>
      <c r="D133" s="49"/>
      <c r="E133" s="49"/>
      <c r="F133" s="49"/>
      <c r="G133" s="49"/>
      <c r="H133" s="49"/>
      <c r="I133" s="49"/>
      <c r="J133" s="49"/>
      <c r="K133" s="49"/>
      <c r="L133" s="49"/>
      <c r="M133" s="84" t="s">
        <v>42</v>
      </c>
    </row>
    <row r="134" spans="1:14" ht="16" x14ac:dyDescent="0.2">
      <c r="A134" s="49"/>
      <c r="B134" s="49"/>
      <c r="C134" s="49"/>
      <c r="D134" s="49"/>
      <c r="E134" s="49"/>
      <c r="F134" s="49"/>
      <c r="G134" s="49"/>
      <c r="H134" s="49"/>
      <c r="I134" s="49"/>
      <c r="J134" s="49"/>
      <c r="K134" s="49"/>
      <c r="L134" s="49"/>
      <c r="M134" s="84" t="s">
        <v>7</v>
      </c>
      <c r="N134" s="84">
        <v>22</v>
      </c>
    </row>
    <row r="135" spans="1:14" ht="16" x14ac:dyDescent="0.2">
      <c r="A135" s="49"/>
      <c r="B135" s="49"/>
      <c r="C135" s="49"/>
      <c r="D135" s="49"/>
      <c r="E135" s="49"/>
      <c r="F135" s="49"/>
      <c r="G135" s="49"/>
      <c r="H135" s="49"/>
      <c r="I135" s="49"/>
      <c r="J135" s="49"/>
      <c r="K135" s="49"/>
      <c r="L135" s="49"/>
    </row>
    <row r="136" spans="1:14" ht="16" x14ac:dyDescent="0.2">
      <c r="A136" s="49"/>
      <c r="B136" s="49"/>
      <c r="C136" s="49"/>
      <c r="D136" s="49"/>
      <c r="E136" s="49"/>
      <c r="F136" s="49"/>
      <c r="G136" s="49"/>
      <c r="H136" s="49"/>
      <c r="I136" s="49"/>
      <c r="J136" s="49"/>
      <c r="K136" s="49"/>
      <c r="L136" s="49"/>
    </row>
    <row r="137" spans="1:14" ht="16" x14ac:dyDescent="0.2">
      <c r="A137" s="49"/>
      <c r="B137" s="49"/>
      <c r="C137" s="49"/>
      <c r="D137" s="49"/>
      <c r="E137" s="49"/>
      <c r="F137" s="49"/>
      <c r="G137" s="49"/>
      <c r="H137" s="49"/>
      <c r="I137" s="49"/>
      <c r="J137" s="49"/>
      <c r="K137" s="49"/>
      <c r="L137" s="49"/>
    </row>
    <row r="138" spans="1:14" ht="16" x14ac:dyDescent="0.2">
      <c r="A138" s="49"/>
      <c r="B138" s="49"/>
      <c r="C138" s="49"/>
      <c r="D138" s="49"/>
      <c r="E138" s="49"/>
      <c r="F138" s="49"/>
      <c r="G138" s="49"/>
      <c r="H138" s="49"/>
      <c r="I138" s="49"/>
      <c r="J138" s="49"/>
      <c r="K138" s="49"/>
      <c r="L138" s="49"/>
    </row>
    <row r="139" spans="1:14" ht="16" x14ac:dyDescent="0.2">
      <c r="A139" s="49"/>
      <c r="B139" s="49"/>
      <c r="C139" s="49"/>
      <c r="D139" s="49"/>
      <c r="E139" s="49"/>
      <c r="F139" s="49"/>
      <c r="G139" s="49"/>
      <c r="H139" s="49"/>
      <c r="I139" s="49"/>
      <c r="J139" s="49"/>
      <c r="K139" s="49"/>
      <c r="L139" s="49"/>
    </row>
    <row r="140" spans="1:14" ht="16" x14ac:dyDescent="0.2">
      <c r="A140" s="49"/>
      <c r="B140" s="49"/>
      <c r="C140" s="49"/>
      <c r="D140" s="49"/>
      <c r="E140" s="49"/>
      <c r="F140" s="49"/>
      <c r="G140" s="49"/>
      <c r="H140" s="49"/>
      <c r="I140" s="49"/>
      <c r="J140" s="49"/>
      <c r="K140" s="49"/>
      <c r="L140" s="49"/>
    </row>
    <row r="141" spans="1:14" ht="16" x14ac:dyDescent="0.2">
      <c r="A141" s="49"/>
      <c r="B141" s="49"/>
      <c r="C141" s="49"/>
      <c r="D141" s="49"/>
      <c r="E141" s="49"/>
      <c r="F141" s="49"/>
      <c r="G141" s="49"/>
      <c r="H141" s="49"/>
      <c r="I141" s="49"/>
      <c r="J141" s="49"/>
      <c r="K141" s="49"/>
      <c r="L141" s="49"/>
    </row>
    <row r="142" spans="1:14" ht="16" x14ac:dyDescent="0.2">
      <c r="A142" s="49"/>
      <c r="B142" s="49"/>
      <c r="C142" s="49"/>
      <c r="D142" s="49"/>
      <c r="E142" s="49"/>
      <c r="F142" s="49"/>
      <c r="G142" s="49"/>
      <c r="H142" s="49"/>
      <c r="I142" s="49"/>
      <c r="J142" s="49"/>
      <c r="K142" s="49"/>
      <c r="L142" s="49"/>
    </row>
    <row r="143" spans="1:14" ht="16" x14ac:dyDescent="0.2">
      <c r="A143" s="49"/>
      <c r="B143" s="49"/>
      <c r="C143" s="49"/>
      <c r="D143" s="49"/>
      <c r="E143" s="49"/>
      <c r="F143" s="49"/>
      <c r="G143" s="49"/>
      <c r="H143" s="49"/>
      <c r="I143" s="49"/>
      <c r="J143" s="49"/>
      <c r="K143" s="49"/>
      <c r="L143" s="49"/>
    </row>
    <row r="144" spans="1:14" ht="16" x14ac:dyDescent="0.2">
      <c r="A144" s="49"/>
      <c r="B144" s="49"/>
      <c r="C144" s="49"/>
      <c r="D144" s="49"/>
      <c r="E144" s="49"/>
      <c r="F144" s="49"/>
      <c r="G144" s="49"/>
      <c r="H144" s="49"/>
      <c r="I144" s="49"/>
      <c r="J144" s="49"/>
      <c r="K144" s="49"/>
      <c r="L144" s="49"/>
    </row>
    <row r="145" spans="1:15" ht="16" x14ac:dyDescent="0.2">
      <c r="A145" s="49"/>
      <c r="B145" s="49"/>
      <c r="C145" s="49"/>
      <c r="D145" s="49"/>
      <c r="E145" s="49"/>
      <c r="F145" s="49"/>
      <c r="G145" s="49"/>
      <c r="H145" s="49"/>
      <c r="I145" s="49"/>
      <c r="J145" s="49"/>
      <c r="K145" s="49"/>
      <c r="L145" s="49"/>
    </row>
    <row r="146" spans="1:15" ht="16" x14ac:dyDescent="0.2">
      <c r="A146" s="49"/>
      <c r="B146" s="49"/>
      <c r="C146" s="49"/>
      <c r="D146" s="49"/>
      <c r="E146" s="49"/>
      <c r="F146" s="49"/>
      <c r="G146" s="49"/>
      <c r="H146" s="49"/>
      <c r="I146" s="49"/>
      <c r="J146" s="49"/>
      <c r="K146" s="49"/>
      <c r="L146" s="49"/>
    </row>
    <row r="147" spans="1:15" ht="16" x14ac:dyDescent="0.2">
      <c r="A147" s="49"/>
      <c r="B147" s="49"/>
      <c r="C147" s="49"/>
      <c r="D147" s="49"/>
      <c r="E147" s="49"/>
      <c r="F147" s="49"/>
      <c r="G147" s="49"/>
      <c r="H147" s="49"/>
      <c r="I147" s="49"/>
      <c r="J147" s="49"/>
      <c r="K147" s="49"/>
      <c r="L147" s="49"/>
    </row>
    <row r="148" spans="1:15" ht="16" x14ac:dyDescent="0.2">
      <c r="A148" s="49"/>
      <c r="B148" s="111"/>
      <c r="C148" s="111"/>
      <c r="D148" s="111"/>
      <c r="E148" s="111"/>
      <c r="F148" s="111"/>
      <c r="G148" s="111"/>
      <c r="H148" s="49"/>
      <c r="I148" s="49"/>
      <c r="J148" s="49"/>
      <c r="K148" s="49"/>
      <c r="L148" s="49"/>
    </row>
    <row r="149" spans="1:15" ht="16" x14ac:dyDescent="0.2">
      <c r="A149" s="49"/>
      <c r="B149" s="49"/>
      <c r="C149" s="49"/>
      <c r="D149" s="49"/>
      <c r="E149" s="49"/>
      <c r="F149" s="49"/>
      <c r="G149" s="49"/>
      <c r="H149" s="49"/>
      <c r="I149" s="49"/>
      <c r="J149" s="49"/>
      <c r="K149" s="49"/>
      <c r="L149" s="49"/>
    </row>
    <row r="150" spans="1:15" ht="16" x14ac:dyDescent="0.2">
      <c r="A150" s="49"/>
      <c r="C150" s="49"/>
      <c r="D150" s="49"/>
      <c r="E150" s="49"/>
      <c r="F150" s="49"/>
      <c r="G150" s="49"/>
      <c r="H150" s="49"/>
      <c r="I150" s="49"/>
      <c r="J150" s="49"/>
      <c r="K150" s="49"/>
      <c r="L150" s="49"/>
      <c r="M150" s="84" t="s">
        <v>9</v>
      </c>
      <c r="N150" s="84">
        <f>'Messages Design'!C15+'Messages Design'!D15+'Messages Design'!E15</f>
        <v>0</v>
      </c>
    </row>
    <row r="151" spans="1:15" ht="16" x14ac:dyDescent="0.2">
      <c r="A151" s="49"/>
      <c r="C151" s="49"/>
      <c r="D151" s="49"/>
      <c r="E151" s="49"/>
      <c r="F151" s="49"/>
      <c r="G151" s="49"/>
      <c r="H151" s="49"/>
      <c r="I151" s="49"/>
      <c r="J151" s="49"/>
      <c r="K151" s="49"/>
      <c r="L151" s="49"/>
      <c r="M151" s="84" t="s">
        <v>43</v>
      </c>
      <c r="N151" s="86">
        <f>N150*100%/N134</f>
        <v>0</v>
      </c>
    </row>
    <row r="152" spans="1:15" ht="16" x14ac:dyDescent="0.2">
      <c r="A152" s="49"/>
      <c r="B152" s="49"/>
      <c r="C152" s="49"/>
      <c r="D152" s="49"/>
      <c r="E152" s="49"/>
      <c r="F152" s="49"/>
      <c r="G152" s="49"/>
      <c r="H152" s="49"/>
      <c r="I152" s="49"/>
      <c r="J152" s="49"/>
      <c r="K152" s="49"/>
      <c r="L152" s="49"/>
    </row>
    <row r="153" spans="1:15" ht="26" x14ac:dyDescent="0.3">
      <c r="A153" s="110" t="s">
        <v>239</v>
      </c>
      <c r="B153" s="110"/>
      <c r="C153" s="110"/>
      <c r="D153" s="110"/>
      <c r="E153" s="110"/>
      <c r="F153" s="110"/>
      <c r="G153" s="110"/>
      <c r="H153" s="110"/>
      <c r="I153" s="110"/>
      <c r="J153" s="110"/>
      <c r="K153" s="110"/>
      <c r="L153" s="110"/>
      <c r="M153" s="84" t="s">
        <v>32</v>
      </c>
    </row>
    <row r="154" spans="1:15" ht="23" x14ac:dyDescent="0.25">
      <c r="A154" s="49"/>
      <c r="B154" s="49"/>
      <c r="C154" s="49"/>
      <c r="D154" s="49"/>
      <c r="E154" s="49"/>
      <c r="F154" s="49"/>
      <c r="G154" s="49"/>
      <c r="H154" s="49"/>
      <c r="I154" s="49"/>
      <c r="J154" s="49"/>
      <c r="K154" s="49"/>
      <c r="L154" s="49"/>
      <c r="M154" s="84" t="s">
        <v>11</v>
      </c>
      <c r="N154" s="84" t="s">
        <v>12</v>
      </c>
      <c r="O154" s="88" t="str">
        <f>IF(N161&lt;59%,"l","")</f>
        <v>l</v>
      </c>
    </row>
    <row r="155" spans="1:15" ht="16" x14ac:dyDescent="0.2">
      <c r="A155" s="49"/>
      <c r="B155" s="49"/>
      <c r="C155" s="49"/>
      <c r="D155" s="49"/>
      <c r="E155" s="49"/>
      <c r="F155" s="49"/>
      <c r="G155" s="49"/>
      <c r="H155" s="49"/>
      <c r="I155" s="49"/>
      <c r="J155" s="49"/>
      <c r="K155" s="49"/>
      <c r="L155" s="49"/>
      <c r="M155" s="84" t="s">
        <v>33</v>
      </c>
      <c r="N155" s="84" t="s">
        <v>14</v>
      </c>
      <c r="O155" s="85" t="str">
        <f>IF(AND(N161&gt;=59%,N161&lt;81%),"l","")</f>
        <v/>
      </c>
    </row>
    <row r="156" spans="1:15" ht="16" x14ac:dyDescent="0.2">
      <c r="A156" s="49"/>
      <c r="B156" s="49"/>
      <c r="C156" s="49"/>
      <c r="D156" s="49"/>
      <c r="E156" s="49"/>
      <c r="F156" s="49"/>
      <c r="G156" s="49"/>
      <c r="H156" s="49"/>
      <c r="I156" s="49"/>
      <c r="J156" s="49"/>
      <c r="K156" s="49"/>
      <c r="L156" s="49"/>
      <c r="M156" s="84" t="s">
        <v>34</v>
      </c>
      <c r="N156" s="84" t="s">
        <v>16</v>
      </c>
      <c r="O156" s="85" t="str">
        <f>IF(N161&gt;=81%,"l","")</f>
        <v/>
      </c>
    </row>
    <row r="157" spans="1:15" ht="16" x14ac:dyDescent="0.2">
      <c r="A157" s="49"/>
      <c r="B157" s="49"/>
      <c r="C157" s="49"/>
      <c r="D157" s="49"/>
      <c r="E157" s="49"/>
      <c r="F157" s="49"/>
      <c r="G157" s="49"/>
      <c r="H157" s="49"/>
      <c r="I157" s="49"/>
      <c r="J157" s="49"/>
      <c r="K157" s="49"/>
      <c r="L157" s="49"/>
    </row>
    <row r="158" spans="1:15" ht="16" x14ac:dyDescent="0.2">
      <c r="A158" s="49"/>
      <c r="B158" s="49"/>
      <c r="C158" s="49"/>
      <c r="D158" s="49"/>
      <c r="E158" s="49"/>
      <c r="F158" s="49"/>
      <c r="G158" s="49"/>
      <c r="H158" s="49"/>
      <c r="I158" s="49"/>
      <c r="J158" s="49"/>
      <c r="K158" s="49"/>
      <c r="L158" s="49"/>
      <c r="M158" s="84" t="s">
        <v>44</v>
      </c>
    </row>
    <row r="159" spans="1:15" ht="16" x14ac:dyDescent="0.2">
      <c r="A159" s="49"/>
      <c r="B159" s="49"/>
      <c r="C159" s="49"/>
      <c r="D159" s="49"/>
      <c r="E159" s="49"/>
      <c r="F159" s="49"/>
      <c r="G159" s="49"/>
      <c r="H159" s="49"/>
      <c r="I159" s="49"/>
      <c r="J159" s="49"/>
      <c r="K159" s="49"/>
      <c r="L159" s="49"/>
      <c r="M159" s="84" t="s">
        <v>7</v>
      </c>
      <c r="N159" s="84">
        <v>22</v>
      </c>
    </row>
    <row r="160" spans="1:15" ht="16" x14ac:dyDescent="0.2">
      <c r="A160" s="49"/>
      <c r="B160" s="49"/>
      <c r="C160" s="49"/>
      <c r="D160" s="49"/>
      <c r="E160" s="49"/>
      <c r="F160" s="49"/>
      <c r="G160" s="49"/>
      <c r="H160" s="49"/>
      <c r="I160" s="49"/>
      <c r="J160" s="49"/>
      <c r="K160" s="49"/>
      <c r="L160" s="49"/>
      <c r="M160" s="84" t="s">
        <v>9</v>
      </c>
      <c r="N160" s="84">
        <f>Implementation!C15+Implementation!D15+Implementation!E15</f>
        <v>0</v>
      </c>
    </row>
    <row r="161" spans="1:15" ht="16" x14ac:dyDescent="0.2">
      <c r="A161" s="49"/>
      <c r="B161" s="49"/>
      <c r="C161" s="49"/>
      <c r="D161" s="49"/>
      <c r="E161" s="49"/>
      <c r="F161" s="49"/>
      <c r="G161" s="49"/>
      <c r="H161" s="49"/>
      <c r="I161" s="49"/>
      <c r="J161" s="49"/>
      <c r="K161" s="49"/>
      <c r="L161" s="49"/>
      <c r="M161" s="84" t="s">
        <v>17</v>
      </c>
      <c r="N161" s="86">
        <f>N160*100%/N159</f>
        <v>0</v>
      </c>
    </row>
    <row r="162" spans="1:15" ht="16" x14ac:dyDescent="0.2">
      <c r="A162" s="49"/>
      <c r="B162" s="49"/>
      <c r="C162" s="49"/>
      <c r="D162" s="49"/>
      <c r="E162" s="49"/>
      <c r="F162" s="49"/>
      <c r="G162" s="49"/>
      <c r="H162" s="49"/>
      <c r="I162" s="49"/>
      <c r="J162" s="49"/>
      <c r="K162" s="49"/>
      <c r="L162" s="49"/>
    </row>
    <row r="163" spans="1:15" ht="16" x14ac:dyDescent="0.2">
      <c r="A163" s="49"/>
      <c r="B163" s="49"/>
      <c r="C163" s="49"/>
      <c r="D163" s="49"/>
      <c r="E163" s="49"/>
      <c r="F163" s="49"/>
      <c r="G163" s="49"/>
      <c r="H163" s="49"/>
      <c r="I163" s="49"/>
      <c r="J163" s="49"/>
      <c r="K163" s="49"/>
      <c r="L163" s="49"/>
      <c r="M163" s="84" t="s">
        <v>32</v>
      </c>
    </row>
    <row r="164" spans="1:15" ht="16" x14ac:dyDescent="0.2">
      <c r="A164" s="49"/>
      <c r="B164" s="49"/>
      <c r="C164" s="49"/>
      <c r="D164" s="49"/>
      <c r="E164" s="49"/>
      <c r="F164" s="49"/>
      <c r="G164" s="49"/>
      <c r="H164" s="49"/>
      <c r="I164" s="49"/>
      <c r="J164" s="49"/>
      <c r="K164" s="49"/>
      <c r="L164" s="49"/>
      <c r="M164" s="84" t="s">
        <v>11</v>
      </c>
      <c r="N164" s="84" t="s">
        <v>12</v>
      </c>
    </row>
    <row r="165" spans="1:15" ht="16" x14ac:dyDescent="0.2">
      <c r="A165" s="49"/>
      <c r="B165" s="49"/>
      <c r="C165" s="49"/>
      <c r="D165" s="49"/>
      <c r="E165" s="49"/>
      <c r="F165" s="49"/>
      <c r="G165" s="49"/>
      <c r="H165" s="49"/>
      <c r="I165" s="49"/>
      <c r="J165" s="49"/>
      <c r="K165" s="49"/>
      <c r="L165" s="49"/>
      <c r="M165" s="84" t="s">
        <v>33</v>
      </c>
      <c r="N165" s="84" t="s">
        <v>14</v>
      </c>
    </row>
    <row r="166" spans="1:15" ht="16" x14ac:dyDescent="0.2">
      <c r="A166" s="49"/>
      <c r="B166" s="49"/>
      <c r="C166" s="49"/>
      <c r="D166" s="49"/>
      <c r="E166" s="49"/>
      <c r="F166" s="49"/>
      <c r="G166" s="49"/>
      <c r="H166" s="49"/>
      <c r="I166" s="49"/>
      <c r="J166" s="49"/>
      <c r="K166" s="49"/>
      <c r="L166" s="49"/>
      <c r="M166" s="84" t="s">
        <v>34</v>
      </c>
      <c r="N166" s="84" t="s">
        <v>16</v>
      </c>
    </row>
    <row r="167" spans="1:15" ht="16" x14ac:dyDescent="0.2">
      <c r="A167" s="49"/>
      <c r="B167" s="49"/>
      <c r="C167" s="49"/>
      <c r="D167" s="49"/>
      <c r="E167" s="49"/>
      <c r="F167" s="49"/>
      <c r="G167" s="49"/>
      <c r="H167" s="49"/>
      <c r="I167" s="49"/>
      <c r="J167" s="49"/>
      <c r="K167" s="49"/>
      <c r="L167" s="49"/>
    </row>
    <row r="168" spans="1:15" ht="16" x14ac:dyDescent="0.2">
      <c r="A168" s="49"/>
      <c r="B168" s="49"/>
      <c r="C168" s="49"/>
      <c r="D168" s="49"/>
      <c r="E168" s="49"/>
      <c r="F168" s="49"/>
      <c r="G168" s="49"/>
      <c r="H168" s="49"/>
      <c r="I168" s="49"/>
      <c r="J168" s="49"/>
      <c r="K168" s="49"/>
      <c r="L168" s="49"/>
    </row>
    <row r="169" spans="1:15" ht="16" x14ac:dyDescent="0.2">
      <c r="A169" s="49"/>
      <c r="B169" s="49"/>
      <c r="C169" s="49"/>
      <c r="D169" s="49"/>
      <c r="E169" s="49"/>
      <c r="F169" s="49"/>
      <c r="G169" s="49"/>
      <c r="H169" s="49"/>
      <c r="I169" s="49"/>
      <c r="J169" s="49"/>
      <c r="K169" s="49"/>
      <c r="L169" s="49"/>
      <c r="M169" s="84" t="s">
        <v>7</v>
      </c>
      <c r="N169" s="84">
        <v>26</v>
      </c>
    </row>
    <row r="170" spans="1:15" ht="16" x14ac:dyDescent="0.2">
      <c r="A170" s="49"/>
      <c r="B170" s="49"/>
      <c r="C170" s="49"/>
      <c r="D170" s="49"/>
      <c r="E170" s="49"/>
      <c r="F170" s="49"/>
      <c r="G170" s="49"/>
      <c r="H170" s="49"/>
      <c r="I170" s="49"/>
      <c r="J170" s="49"/>
      <c r="K170" s="49"/>
      <c r="L170" s="49"/>
      <c r="M170" s="84" t="s">
        <v>9</v>
      </c>
      <c r="N170" s="84">
        <f>Monitoring!C17+Monitoring!D17+Monitoring!E17</f>
        <v>0</v>
      </c>
    </row>
    <row r="171" spans="1:15" ht="16" x14ac:dyDescent="0.2">
      <c r="A171" s="49"/>
      <c r="B171" s="49"/>
      <c r="C171" s="49"/>
      <c r="D171" s="49"/>
      <c r="E171" s="49"/>
      <c r="F171" s="49"/>
      <c r="G171" s="49"/>
      <c r="H171" s="49"/>
      <c r="I171" s="49"/>
      <c r="J171" s="49"/>
      <c r="K171" s="49"/>
      <c r="L171" s="49"/>
      <c r="M171" s="84" t="s">
        <v>45</v>
      </c>
      <c r="N171" s="86">
        <f>N170*100%/N169</f>
        <v>0</v>
      </c>
    </row>
    <row r="172" spans="1:15" ht="16" x14ac:dyDescent="0.2">
      <c r="A172" s="49"/>
      <c r="B172" s="49"/>
      <c r="C172" s="49"/>
      <c r="D172" s="49"/>
      <c r="E172" s="49"/>
      <c r="F172" s="49"/>
      <c r="G172" s="49"/>
      <c r="H172" s="49"/>
      <c r="I172" s="49"/>
      <c r="J172" s="49"/>
      <c r="K172" s="49"/>
      <c r="L172" s="49"/>
    </row>
    <row r="173" spans="1:15" ht="16" x14ac:dyDescent="0.2">
      <c r="A173" s="49"/>
      <c r="B173" s="49"/>
      <c r="C173" s="49"/>
      <c r="D173" s="49"/>
      <c r="E173" s="49"/>
      <c r="F173" s="49"/>
      <c r="G173" s="49"/>
      <c r="H173" s="49"/>
      <c r="I173" s="49"/>
      <c r="J173" s="49"/>
      <c r="K173" s="49"/>
      <c r="L173" s="49"/>
      <c r="M173" s="84" t="s">
        <v>32</v>
      </c>
    </row>
    <row r="174" spans="1:15" ht="23" x14ac:dyDescent="0.25">
      <c r="A174" s="49"/>
      <c r="B174" s="49"/>
      <c r="C174" s="49"/>
      <c r="D174" s="49"/>
      <c r="E174" s="49"/>
      <c r="F174" s="49"/>
      <c r="G174" s="49"/>
      <c r="H174" s="49"/>
      <c r="I174" s="49"/>
      <c r="J174" s="49"/>
      <c r="K174" s="49"/>
      <c r="L174" s="49"/>
      <c r="M174" s="84" t="s">
        <v>35</v>
      </c>
      <c r="N174" s="84" t="s">
        <v>12</v>
      </c>
      <c r="O174" s="88" t="str">
        <f>IF(N171&lt;46%,"l","")</f>
        <v>l</v>
      </c>
    </row>
    <row r="175" spans="1:15" ht="16" x14ac:dyDescent="0.2">
      <c r="A175" s="49"/>
      <c r="B175" s="49"/>
      <c r="C175" s="49"/>
      <c r="D175" s="49"/>
      <c r="E175" s="49"/>
      <c r="F175" s="49"/>
      <c r="G175" s="49"/>
      <c r="H175" s="49"/>
      <c r="I175" s="49"/>
      <c r="J175" s="49"/>
      <c r="K175" s="49"/>
      <c r="L175" s="49"/>
      <c r="M175" s="84" t="s">
        <v>36</v>
      </c>
      <c r="N175" s="84" t="s">
        <v>14</v>
      </c>
      <c r="O175" s="85" t="str">
        <f>IF(AND(N171&gt;=46%,N171&lt;61%),"l","")</f>
        <v/>
      </c>
    </row>
    <row r="176" spans="1:15" ht="16" x14ac:dyDescent="0.2">
      <c r="A176" s="49"/>
      <c r="B176" s="49"/>
      <c r="C176" s="49"/>
      <c r="D176" s="49"/>
      <c r="E176" s="49"/>
      <c r="F176" s="49"/>
      <c r="G176" s="49"/>
      <c r="H176" s="49"/>
      <c r="I176" s="49"/>
      <c r="J176" s="49"/>
      <c r="K176" s="49"/>
      <c r="L176" s="49"/>
      <c r="M176" s="84" t="s">
        <v>37</v>
      </c>
      <c r="N176" s="84" t="s">
        <v>16</v>
      </c>
      <c r="O176" s="85" t="str">
        <f>IF(N171&gt;=61%,"l","")</f>
        <v/>
      </c>
    </row>
    <row r="177" spans="1:20" ht="16" x14ac:dyDescent="0.2">
      <c r="A177" s="49"/>
      <c r="B177" s="49"/>
      <c r="C177" s="49"/>
      <c r="D177" s="49"/>
      <c r="E177" s="49"/>
      <c r="F177" s="49"/>
      <c r="G177" s="49"/>
      <c r="H177" s="49"/>
      <c r="I177" s="49"/>
      <c r="J177" s="49"/>
      <c r="K177" s="49"/>
      <c r="L177" s="49"/>
      <c r="Q177" s="90" t="s">
        <v>20</v>
      </c>
    </row>
    <row r="178" spans="1:20" ht="16" x14ac:dyDescent="0.2">
      <c r="A178" s="49"/>
      <c r="B178" s="49"/>
      <c r="C178" s="49"/>
      <c r="D178" s="49"/>
      <c r="E178" s="49"/>
      <c r="F178" s="49"/>
      <c r="G178" s="49"/>
      <c r="H178" s="49"/>
      <c r="I178" s="49"/>
      <c r="J178" s="49"/>
      <c r="K178" s="49"/>
      <c r="L178" s="49"/>
      <c r="Q178" s="90" t="s">
        <v>21</v>
      </c>
      <c r="R178" s="84" t="s">
        <v>22</v>
      </c>
      <c r="S178" s="84" t="s">
        <v>23</v>
      </c>
    </row>
    <row r="179" spans="1:20" ht="16" x14ac:dyDescent="0.2">
      <c r="A179" s="49"/>
      <c r="B179" s="49"/>
      <c r="C179" s="49"/>
      <c r="D179" s="49"/>
      <c r="E179" s="49"/>
      <c r="F179" s="49"/>
      <c r="G179" s="49"/>
      <c r="H179" s="49"/>
      <c r="I179" s="49"/>
      <c r="J179" s="49"/>
      <c r="K179" s="49"/>
      <c r="L179" s="49"/>
      <c r="Q179" s="90">
        <f>Analyze!C14</f>
        <v>0</v>
      </c>
      <c r="R179" s="84">
        <f>Analyze!D14</f>
        <v>0</v>
      </c>
      <c r="S179" s="84">
        <f>Analyze!E14</f>
        <v>0</v>
      </c>
      <c r="T179" s="52" t="s">
        <v>38</v>
      </c>
    </row>
    <row r="180" spans="1:20" ht="16" x14ac:dyDescent="0.2">
      <c r="A180" s="49"/>
      <c r="B180" s="49"/>
      <c r="C180" s="49"/>
      <c r="D180" s="49"/>
      <c r="E180" s="49"/>
      <c r="F180" s="49"/>
      <c r="G180" s="49"/>
      <c r="H180" s="49"/>
      <c r="I180" s="49"/>
      <c r="J180" s="49"/>
      <c r="K180" s="49"/>
      <c r="L180" s="49"/>
      <c r="Q180" s="90" t="s">
        <v>21</v>
      </c>
      <c r="R180" s="84" t="s">
        <v>22</v>
      </c>
      <c r="S180" s="84" t="s">
        <v>23</v>
      </c>
    </row>
    <row r="181" spans="1:20" ht="16" x14ac:dyDescent="0.2">
      <c r="A181" s="49"/>
      <c r="B181" s="49"/>
      <c r="C181" s="49"/>
      <c r="D181" s="49"/>
      <c r="E181" s="49"/>
      <c r="F181" s="49"/>
      <c r="G181" s="49"/>
      <c r="H181" s="49"/>
      <c r="I181" s="49"/>
      <c r="J181" s="49"/>
      <c r="K181" s="49"/>
      <c r="L181" s="49"/>
      <c r="Q181" s="90">
        <f>'Strategy Development'!C20</f>
        <v>0</v>
      </c>
      <c r="R181" s="84">
        <f>'Strategy Development'!D20</f>
        <v>0</v>
      </c>
      <c r="S181" s="84">
        <f>'Strategy Development'!E20</f>
        <v>0</v>
      </c>
      <c r="T181" s="52" t="s">
        <v>42</v>
      </c>
    </row>
    <row r="182" spans="1:20" ht="16" x14ac:dyDescent="0.2">
      <c r="A182" s="49"/>
      <c r="B182" s="49"/>
      <c r="C182" s="49"/>
      <c r="D182" s="49"/>
      <c r="E182" s="49"/>
      <c r="F182" s="49"/>
      <c r="G182" s="49"/>
      <c r="H182" s="49"/>
      <c r="I182" s="49"/>
      <c r="J182" s="49"/>
      <c r="K182" s="49"/>
      <c r="L182" s="49"/>
      <c r="Q182" s="90" t="s">
        <v>21</v>
      </c>
      <c r="R182" s="84" t="s">
        <v>22</v>
      </c>
      <c r="S182" s="84" t="s">
        <v>23</v>
      </c>
    </row>
    <row r="183" spans="1:20" ht="16" x14ac:dyDescent="0.2">
      <c r="A183" s="49"/>
      <c r="B183" s="49"/>
      <c r="C183" s="49"/>
      <c r="D183" s="49"/>
      <c r="E183" s="49"/>
      <c r="F183" s="49"/>
      <c r="G183" s="49"/>
      <c r="H183" s="49"/>
      <c r="I183" s="49"/>
      <c r="J183" s="49"/>
      <c r="K183" s="49"/>
      <c r="L183" s="49"/>
      <c r="Q183" s="90">
        <f>'Messages Design'!C14</f>
        <v>0</v>
      </c>
      <c r="R183" s="84">
        <f>'Messages Design'!D14</f>
        <v>0</v>
      </c>
      <c r="S183" s="84">
        <f>'Messages Design'!E14</f>
        <v>0</v>
      </c>
      <c r="T183" s="52" t="s">
        <v>46</v>
      </c>
    </row>
    <row r="184" spans="1:20" ht="16" x14ac:dyDescent="0.2">
      <c r="A184" s="49"/>
      <c r="B184" s="49"/>
      <c r="C184" s="49"/>
      <c r="D184" s="49"/>
      <c r="E184" s="49"/>
      <c r="F184" s="49"/>
      <c r="G184" s="49"/>
      <c r="H184" s="49"/>
      <c r="I184" s="49"/>
      <c r="J184" s="49"/>
      <c r="K184" s="49"/>
      <c r="L184" s="49"/>
      <c r="Q184" s="90" t="s">
        <v>21</v>
      </c>
      <c r="R184" s="84" t="s">
        <v>22</v>
      </c>
      <c r="S184" s="84" t="s">
        <v>23</v>
      </c>
    </row>
    <row r="185" spans="1:20" ht="16" x14ac:dyDescent="0.2">
      <c r="A185" s="49"/>
      <c r="B185" s="49"/>
      <c r="C185" s="49"/>
      <c r="D185" s="49"/>
      <c r="E185" s="49"/>
      <c r="F185" s="49"/>
      <c r="G185" s="49"/>
      <c r="H185" s="49"/>
      <c r="I185" s="49"/>
      <c r="J185" s="49"/>
      <c r="K185" s="49"/>
      <c r="L185" s="49"/>
      <c r="Q185" s="90">
        <f>Implementation!C14</f>
        <v>0</v>
      </c>
      <c r="R185" s="84">
        <f>Implementation!D14</f>
        <v>0</v>
      </c>
      <c r="S185" s="84">
        <f>Implementation!E14</f>
        <v>0</v>
      </c>
      <c r="T185" s="52" t="s">
        <v>44</v>
      </c>
    </row>
    <row r="186" spans="1:20" ht="16" x14ac:dyDescent="0.2">
      <c r="A186" s="49"/>
      <c r="B186" s="49"/>
      <c r="C186" s="49"/>
      <c r="D186" s="49"/>
      <c r="E186" s="49"/>
      <c r="F186" s="49"/>
      <c r="G186" s="49"/>
      <c r="H186" s="49"/>
      <c r="I186" s="49"/>
      <c r="J186" s="49"/>
      <c r="K186" s="49"/>
      <c r="L186" s="49"/>
      <c r="Q186" s="90" t="s">
        <v>21</v>
      </c>
      <c r="R186" s="84" t="s">
        <v>22</v>
      </c>
      <c r="S186" s="84" t="s">
        <v>23</v>
      </c>
    </row>
    <row r="187" spans="1:20" ht="16" x14ac:dyDescent="0.2">
      <c r="A187" s="49"/>
      <c r="B187" s="49"/>
      <c r="C187" s="49"/>
      <c r="D187" s="49"/>
      <c r="E187" s="49"/>
      <c r="F187" s="49"/>
      <c r="G187" s="49"/>
      <c r="H187" s="49"/>
      <c r="I187" s="49"/>
      <c r="J187" s="49"/>
      <c r="K187" s="49"/>
      <c r="L187" s="49"/>
      <c r="Q187" s="90">
        <f>Monitoring!C16</f>
        <v>0</v>
      </c>
      <c r="R187" s="84">
        <f>Monitoring!D16</f>
        <v>0</v>
      </c>
      <c r="S187" s="84">
        <f>Monitoring!E16</f>
        <v>0</v>
      </c>
      <c r="T187" s="52" t="s">
        <v>45</v>
      </c>
    </row>
    <row r="188" spans="1:20" ht="16" x14ac:dyDescent="0.2">
      <c r="A188" s="49"/>
      <c r="B188" s="49"/>
      <c r="C188" s="49"/>
      <c r="D188" s="49"/>
      <c r="E188" s="49"/>
      <c r="F188" s="49"/>
      <c r="G188" s="49"/>
      <c r="H188" s="49"/>
      <c r="I188" s="49"/>
      <c r="J188" s="49"/>
      <c r="K188" s="49"/>
      <c r="L188" s="49"/>
      <c r="Q188" s="90" t="s">
        <v>21</v>
      </c>
      <c r="R188" s="84" t="s">
        <v>22</v>
      </c>
      <c r="S188" s="84" t="s">
        <v>23</v>
      </c>
    </row>
    <row r="189" spans="1:20" ht="16" x14ac:dyDescent="0.2">
      <c r="A189" s="49"/>
      <c r="B189" s="49"/>
      <c r="C189" s="49"/>
      <c r="D189" s="49"/>
      <c r="E189" s="49"/>
      <c r="F189" s="49"/>
      <c r="G189" s="49"/>
      <c r="H189" s="49"/>
      <c r="I189" s="49"/>
      <c r="J189" s="49"/>
      <c r="K189" s="49"/>
      <c r="L189" s="49"/>
      <c r="Q189" s="90">
        <f t="shared" ref="Q189:S189" si="0">Q179+Q181+Q183+Q185+Q187</f>
        <v>0</v>
      </c>
      <c r="R189" s="84">
        <f t="shared" si="0"/>
        <v>0</v>
      </c>
      <c r="S189" s="84">
        <f t="shared" si="0"/>
        <v>0</v>
      </c>
      <c r="T189" s="52" t="s">
        <v>24</v>
      </c>
    </row>
    <row r="190" spans="1:20" ht="16" x14ac:dyDescent="0.2">
      <c r="A190" s="49"/>
      <c r="B190" s="49"/>
      <c r="C190" s="49"/>
      <c r="D190" s="49"/>
      <c r="E190" s="49"/>
      <c r="F190" s="49"/>
      <c r="G190" s="49"/>
      <c r="H190" s="49"/>
      <c r="I190" s="49"/>
      <c r="J190" s="49"/>
      <c r="K190" s="49"/>
      <c r="L190" s="49"/>
      <c r="Q190" s="90" t="s">
        <v>26</v>
      </c>
    </row>
    <row r="191" spans="1:20" ht="16" x14ac:dyDescent="0.2">
      <c r="A191" s="49"/>
      <c r="B191" s="49"/>
      <c r="C191" s="49"/>
      <c r="D191" s="49"/>
      <c r="E191" s="49"/>
      <c r="F191" s="49"/>
      <c r="G191" s="49"/>
      <c r="H191" s="49"/>
      <c r="I191" s="49"/>
      <c r="J191" s="49"/>
      <c r="K191" s="49"/>
      <c r="L191" s="49"/>
      <c r="Q191" s="90" t="s">
        <v>27</v>
      </c>
      <c r="R191" s="86">
        <f>AVERAGE(N171,N161,N151,N86,N77)</f>
        <v>0</v>
      </c>
    </row>
    <row r="192" spans="1:20" ht="16" x14ac:dyDescent="0.2">
      <c r="A192" s="49"/>
      <c r="B192" s="49"/>
      <c r="C192" s="49"/>
      <c r="D192" s="49"/>
      <c r="E192" s="49"/>
      <c r="F192" s="49"/>
      <c r="G192" s="49"/>
      <c r="H192" s="49"/>
      <c r="I192" s="49"/>
      <c r="J192" s="49"/>
      <c r="K192" s="49"/>
      <c r="L192" s="49"/>
    </row>
    <row r="193" spans="1:18" ht="16" x14ac:dyDescent="0.2">
      <c r="A193" s="49"/>
      <c r="B193" s="49"/>
      <c r="C193" s="49"/>
      <c r="D193" s="49"/>
      <c r="E193" s="49"/>
      <c r="F193" s="49"/>
      <c r="G193" s="49"/>
      <c r="H193" s="49"/>
      <c r="I193" s="49"/>
      <c r="J193" s="49"/>
      <c r="K193" s="49"/>
      <c r="L193" s="49"/>
    </row>
    <row r="194" spans="1:18" ht="16" x14ac:dyDescent="0.2">
      <c r="A194" s="49"/>
      <c r="B194" s="49"/>
      <c r="C194" s="49"/>
      <c r="D194" s="49"/>
      <c r="E194" s="49"/>
      <c r="F194" s="49"/>
      <c r="G194" s="49"/>
      <c r="H194" s="49"/>
      <c r="I194" s="49"/>
      <c r="J194" s="49"/>
      <c r="K194" s="49"/>
      <c r="L194" s="49"/>
      <c r="P194" s="84" t="s">
        <v>32</v>
      </c>
    </row>
    <row r="195" spans="1:18" ht="23" x14ac:dyDescent="0.25">
      <c r="A195" s="49"/>
      <c r="B195" s="49"/>
      <c r="C195" s="49"/>
      <c r="D195" s="49"/>
      <c r="E195" s="49"/>
      <c r="F195" s="49"/>
      <c r="G195" s="49"/>
      <c r="H195" s="49"/>
      <c r="I195" s="49"/>
      <c r="J195" s="49"/>
      <c r="K195" s="49"/>
      <c r="L195" s="49"/>
      <c r="P195" s="84" t="s">
        <v>11</v>
      </c>
      <c r="Q195" s="84" t="s">
        <v>12</v>
      </c>
      <c r="R195" s="88" t="str">
        <f>IF(R191&lt;59%,"l","")</f>
        <v>l</v>
      </c>
    </row>
    <row r="196" spans="1:18" ht="16" x14ac:dyDescent="0.2">
      <c r="A196" s="49"/>
      <c r="B196" s="49"/>
      <c r="C196" s="49"/>
      <c r="D196" s="49"/>
      <c r="E196" s="49"/>
      <c r="F196" s="49"/>
      <c r="G196" s="49"/>
      <c r="H196" s="49"/>
      <c r="I196" s="49"/>
      <c r="J196" s="49"/>
      <c r="K196" s="49"/>
      <c r="L196" s="49"/>
      <c r="P196" s="84" t="s">
        <v>33</v>
      </c>
      <c r="Q196" s="84" t="s">
        <v>14</v>
      </c>
      <c r="R196" s="85" t="str">
        <f>IF(AND(R191&gt;=59%,R191&lt;81%),"l","")</f>
        <v/>
      </c>
    </row>
    <row r="197" spans="1:18" ht="16" x14ac:dyDescent="0.2">
      <c r="A197" s="49"/>
      <c r="B197" s="49"/>
      <c r="C197" s="49"/>
      <c r="D197" s="49"/>
      <c r="E197" s="49"/>
      <c r="F197" s="49"/>
      <c r="G197" s="49"/>
      <c r="H197" s="49"/>
      <c r="I197" s="49"/>
      <c r="J197" s="49"/>
      <c r="K197" s="49"/>
      <c r="L197" s="49"/>
      <c r="P197" s="84" t="s">
        <v>34</v>
      </c>
      <c r="Q197" s="84" t="s">
        <v>16</v>
      </c>
      <c r="R197" s="85" t="str">
        <f>IF(R191&gt;=81%,"l","")</f>
        <v/>
      </c>
    </row>
    <row r="198" spans="1:18" ht="16" x14ac:dyDescent="0.2">
      <c r="A198" s="49"/>
      <c r="B198" s="49"/>
      <c r="C198" s="49"/>
      <c r="D198" s="49"/>
      <c r="E198" s="49"/>
      <c r="F198" s="49"/>
      <c r="G198" s="49"/>
      <c r="H198" s="49"/>
      <c r="I198" s="49"/>
      <c r="J198" s="49"/>
      <c r="K198" s="49"/>
      <c r="L198" s="49"/>
    </row>
    <row r="199" spans="1:18" ht="16" x14ac:dyDescent="0.2">
      <c r="J199" s="48"/>
      <c r="K199" s="48"/>
      <c r="L199" s="49"/>
    </row>
    <row r="200" spans="1:18" ht="16" x14ac:dyDescent="0.2">
      <c r="J200" s="48"/>
      <c r="K200" s="48"/>
      <c r="L200" s="49"/>
      <c r="P200" s="84" t="s">
        <v>47</v>
      </c>
    </row>
    <row r="201" spans="1:18" ht="16" x14ac:dyDescent="0.2">
      <c r="J201" s="48"/>
      <c r="K201" s="48"/>
      <c r="L201" s="49"/>
    </row>
    <row r="202" spans="1:18" ht="16" x14ac:dyDescent="0.2">
      <c r="J202" s="48"/>
      <c r="K202" s="48"/>
      <c r="L202" s="49"/>
    </row>
    <row r="203" spans="1:18" ht="16" x14ac:dyDescent="0.2">
      <c r="J203" s="48"/>
      <c r="K203" s="48"/>
      <c r="L203" s="49"/>
    </row>
    <row r="204" spans="1:18" ht="16" x14ac:dyDescent="0.2">
      <c r="J204" s="48"/>
      <c r="K204" s="48"/>
      <c r="L204" s="49"/>
    </row>
    <row r="205" spans="1:18" ht="16" x14ac:dyDescent="0.2">
      <c r="J205" s="48"/>
      <c r="K205" s="48"/>
      <c r="L205" s="49"/>
    </row>
    <row r="206" spans="1:18" ht="16" x14ac:dyDescent="0.2">
      <c r="J206" s="48"/>
      <c r="K206" s="48"/>
      <c r="L206" s="49"/>
    </row>
    <row r="207" spans="1:18" ht="16" x14ac:dyDescent="0.2">
      <c r="J207" s="48"/>
      <c r="K207" s="48"/>
      <c r="L207" s="49"/>
    </row>
    <row r="208" spans="1:18" ht="16" x14ac:dyDescent="0.2">
      <c r="J208" s="48"/>
      <c r="K208" s="48"/>
      <c r="L208" s="49"/>
    </row>
    <row r="209" spans="10:12" ht="16" x14ac:dyDescent="0.2">
      <c r="J209" s="48"/>
      <c r="K209" s="48"/>
      <c r="L209" s="49"/>
    </row>
    <row r="210" spans="10:12" ht="16" x14ac:dyDescent="0.2">
      <c r="J210" s="48"/>
      <c r="K210" s="48"/>
      <c r="L210" s="49"/>
    </row>
    <row r="211" spans="10:12" ht="16" x14ac:dyDescent="0.2">
      <c r="J211" s="48"/>
      <c r="K211" s="48"/>
      <c r="L211" s="49"/>
    </row>
    <row r="212" spans="10:12" ht="16" x14ac:dyDescent="0.2">
      <c r="J212" s="48"/>
      <c r="K212" s="48"/>
      <c r="L212" s="49"/>
    </row>
    <row r="213" spans="10:12" ht="16" x14ac:dyDescent="0.2">
      <c r="J213" s="48"/>
      <c r="K213" s="48"/>
      <c r="L213" s="49"/>
    </row>
    <row r="214" spans="10:12" ht="16" x14ac:dyDescent="0.2">
      <c r="J214" s="48"/>
      <c r="K214" s="48"/>
      <c r="L214" s="49"/>
    </row>
    <row r="215" spans="10:12" ht="16" x14ac:dyDescent="0.2">
      <c r="J215" s="48"/>
      <c r="K215" s="48"/>
      <c r="L215" s="49"/>
    </row>
    <row r="216" spans="10:12" ht="16" x14ac:dyDescent="0.2">
      <c r="J216" s="48"/>
      <c r="K216" s="48"/>
      <c r="L216" s="49"/>
    </row>
    <row r="217" spans="10:12" ht="16" x14ac:dyDescent="0.2">
      <c r="J217" s="48"/>
      <c r="K217" s="48"/>
      <c r="L217" s="49"/>
    </row>
    <row r="218" spans="10:12" ht="16" x14ac:dyDescent="0.2">
      <c r="J218" s="48"/>
      <c r="K218" s="48"/>
      <c r="L218" s="49"/>
    </row>
    <row r="219" spans="10:12" ht="16" x14ac:dyDescent="0.2">
      <c r="J219" s="48"/>
      <c r="K219" s="48"/>
      <c r="L219" s="49"/>
    </row>
    <row r="220" spans="10:12" ht="16" x14ac:dyDescent="0.2">
      <c r="J220" s="48"/>
      <c r="K220" s="48"/>
      <c r="L220" s="49"/>
    </row>
    <row r="221" spans="10:12" ht="16" x14ac:dyDescent="0.2">
      <c r="J221" s="48"/>
      <c r="K221" s="48"/>
      <c r="L221" s="49"/>
    </row>
    <row r="222" spans="10:12" ht="16" x14ac:dyDescent="0.2">
      <c r="J222" s="48"/>
      <c r="K222" s="48"/>
      <c r="L222" s="49"/>
    </row>
    <row r="223" spans="10:12" ht="16" x14ac:dyDescent="0.2">
      <c r="J223" s="48"/>
      <c r="K223" s="48"/>
      <c r="L223" s="49"/>
    </row>
    <row r="224" spans="10:12" ht="16" x14ac:dyDescent="0.2">
      <c r="J224" s="48"/>
      <c r="K224" s="48"/>
      <c r="L224" s="49"/>
    </row>
    <row r="225" spans="10:12" ht="16" x14ac:dyDescent="0.2">
      <c r="J225" s="48"/>
      <c r="K225" s="48"/>
      <c r="L225" s="49"/>
    </row>
    <row r="226" spans="10:12" ht="16" x14ac:dyDescent="0.2">
      <c r="J226" s="48"/>
      <c r="K226" s="48"/>
      <c r="L226" s="49"/>
    </row>
    <row r="227" spans="10:12" ht="16" x14ac:dyDescent="0.2">
      <c r="J227" s="48"/>
      <c r="K227" s="48"/>
      <c r="L227" s="49"/>
    </row>
    <row r="228" spans="10:12" ht="16" x14ac:dyDescent="0.2">
      <c r="J228" s="48"/>
      <c r="K228" s="48"/>
      <c r="L228" s="49"/>
    </row>
    <row r="229" spans="10:12" ht="16" x14ac:dyDescent="0.2">
      <c r="J229" s="48"/>
      <c r="K229" s="48"/>
      <c r="L229" s="49"/>
    </row>
    <row r="230" spans="10:12" ht="16" x14ac:dyDescent="0.2">
      <c r="J230" s="48"/>
      <c r="K230" s="48"/>
      <c r="L230" s="49"/>
    </row>
    <row r="231" spans="10:12" ht="16" x14ac:dyDescent="0.2">
      <c r="J231" s="48"/>
      <c r="K231" s="48"/>
      <c r="L231" s="49"/>
    </row>
    <row r="232" spans="10:12" ht="16" x14ac:dyDescent="0.2">
      <c r="J232" s="48"/>
      <c r="K232" s="48"/>
      <c r="L232" s="49"/>
    </row>
    <row r="233" spans="10:12" ht="16" x14ac:dyDescent="0.2">
      <c r="J233" s="48"/>
      <c r="K233" s="48"/>
      <c r="L233" s="49"/>
    </row>
    <row r="234" spans="10:12" ht="16" x14ac:dyDescent="0.2">
      <c r="J234" s="48"/>
      <c r="K234" s="48"/>
      <c r="L234" s="49"/>
    </row>
    <row r="235" spans="10:12" ht="16" x14ac:dyDescent="0.2">
      <c r="J235" s="48"/>
      <c r="K235" s="48"/>
      <c r="L235" s="49"/>
    </row>
    <row r="236" spans="10:12" ht="16" x14ac:dyDescent="0.2">
      <c r="J236" s="48"/>
      <c r="K236" s="48"/>
      <c r="L236" s="49"/>
    </row>
    <row r="237" spans="10:12" ht="16" x14ac:dyDescent="0.2">
      <c r="J237" s="48"/>
      <c r="K237" s="48"/>
      <c r="L237" s="49"/>
    </row>
    <row r="238" spans="10:12" ht="16" x14ac:dyDescent="0.2">
      <c r="J238" s="48"/>
      <c r="K238" s="48"/>
      <c r="L238" s="49"/>
    </row>
    <row r="239" spans="10:12" ht="16" x14ac:dyDescent="0.2">
      <c r="J239" s="48"/>
      <c r="K239" s="48"/>
      <c r="L239" s="49"/>
    </row>
    <row r="240" spans="10:12" ht="16" x14ac:dyDescent="0.2">
      <c r="J240" s="48"/>
      <c r="K240" s="48"/>
      <c r="L240" s="49"/>
    </row>
    <row r="241" spans="10:12" ht="16" x14ac:dyDescent="0.2">
      <c r="J241" s="48"/>
      <c r="K241" s="48"/>
      <c r="L241" s="49"/>
    </row>
    <row r="242" spans="10:12" ht="16" x14ac:dyDescent="0.2">
      <c r="J242" s="48"/>
      <c r="K242" s="48"/>
      <c r="L242" s="49"/>
    </row>
    <row r="243" spans="10:12" ht="16" x14ac:dyDescent="0.2">
      <c r="J243" s="48"/>
      <c r="K243" s="48"/>
      <c r="L243" s="49"/>
    </row>
    <row r="244" spans="10:12" ht="16" x14ac:dyDescent="0.2">
      <c r="J244" s="48"/>
      <c r="K244" s="48"/>
      <c r="L244" s="49"/>
    </row>
    <row r="245" spans="10:12" ht="16" x14ac:dyDescent="0.2">
      <c r="J245" s="48"/>
      <c r="K245" s="48"/>
      <c r="L245" s="49"/>
    </row>
    <row r="246" spans="10:12" ht="16" x14ac:dyDescent="0.2">
      <c r="J246" s="48"/>
      <c r="K246" s="48"/>
      <c r="L246" s="49"/>
    </row>
    <row r="247" spans="10:12" ht="16" x14ac:dyDescent="0.2">
      <c r="J247" s="48"/>
      <c r="K247" s="48"/>
      <c r="L247" s="49"/>
    </row>
    <row r="248" spans="10:12" ht="16" x14ac:dyDescent="0.2">
      <c r="J248" s="48"/>
      <c r="K248" s="48"/>
      <c r="L248" s="49"/>
    </row>
    <row r="249" spans="10:12" ht="16" x14ac:dyDescent="0.2">
      <c r="J249" s="48"/>
      <c r="K249" s="48"/>
      <c r="L249" s="49"/>
    </row>
    <row r="250" spans="10:12" ht="16" x14ac:dyDescent="0.2">
      <c r="J250" s="48"/>
      <c r="K250" s="48"/>
      <c r="L250" s="49"/>
    </row>
    <row r="251" spans="10:12" ht="16" x14ac:dyDescent="0.2">
      <c r="J251" s="48"/>
      <c r="K251" s="48"/>
      <c r="L251" s="49"/>
    </row>
    <row r="252" spans="10:12" ht="16" x14ac:dyDescent="0.2">
      <c r="J252" s="48"/>
      <c r="K252" s="48"/>
      <c r="L252" s="49"/>
    </row>
    <row r="253" spans="10:12" ht="16" x14ac:dyDescent="0.2">
      <c r="J253" s="48"/>
      <c r="K253" s="48"/>
      <c r="L253" s="49"/>
    </row>
    <row r="254" spans="10:12" ht="16" x14ac:dyDescent="0.2">
      <c r="J254" s="48"/>
      <c r="K254" s="48"/>
      <c r="L254" s="49"/>
    </row>
    <row r="255" spans="10:12" ht="16" x14ac:dyDescent="0.2">
      <c r="J255" s="48"/>
      <c r="K255" s="48"/>
      <c r="L255" s="49"/>
    </row>
    <row r="256" spans="10:12" ht="16" x14ac:dyDescent="0.2">
      <c r="J256" s="48"/>
      <c r="K256" s="48"/>
      <c r="L256" s="49"/>
    </row>
    <row r="257" spans="10:12" ht="16" x14ac:dyDescent="0.2">
      <c r="J257" s="48"/>
      <c r="K257" s="48"/>
      <c r="L257" s="49"/>
    </row>
    <row r="258" spans="10:12" ht="16" x14ac:dyDescent="0.2">
      <c r="J258" s="48"/>
      <c r="K258" s="48"/>
      <c r="L258" s="49"/>
    </row>
    <row r="259" spans="10:12" ht="16" x14ac:dyDescent="0.2">
      <c r="J259" s="48"/>
      <c r="K259" s="48"/>
      <c r="L259" s="49"/>
    </row>
    <row r="260" spans="10:12" ht="16" x14ac:dyDescent="0.2">
      <c r="J260" s="48"/>
      <c r="K260" s="48"/>
      <c r="L260" s="49"/>
    </row>
    <row r="261" spans="10:12" ht="16" x14ac:dyDescent="0.2">
      <c r="J261" s="48"/>
      <c r="K261" s="48"/>
      <c r="L261" s="49"/>
    </row>
    <row r="262" spans="10:12" ht="16" x14ac:dyDescent="0.2">
      <c r="J262" s="48"/>
      <c r="K262" s="48"/>
      <c r="L262" s="49"/>
    </row>
    <row r="263" spans="10:12" ht="16" x14ac:dyDescent="0.2">
      <c r="J263" s="48"/>
      <c r="K263" s="48"/>
      <c r="L263" s="49"/>
    </row>
    <row r="264" spans="10:12" ht="16" x14ac:dyDescent="0.2">
      <c r="J264" s="48"/>
      <c r="K264" s="48"/>
      <c r="L264" s="49"/>
    </row>
    <row r="265" spans="10:12" ht="16" x14ac:dyDescent="0.2">
      <c r="J265" s="48"/>
      <c r="K265" s="48"/>
      <c r="L265" s="49"/>
    </row>
    <row r="266" spans="10:12" ht="16" x14ac:dyDescent="0.2">
      <c r="J266" s="48"/>
      <c r="K266" s="48"/>
      <c r="L266" s="49"/>
    </row>
    <row r="267" spans="10:12" ht="16" x14ac:dyDescent="0.2">
      <c r="J267" s="48"/>
      <c r="K267" s="48"/>
      <c r="L267" s="49"/>
    </row>
    <row r="268" spans="10:12" ht="16" x14ac:dyDescent="0.2">
      <c r="J268" s="48"/>
      <c r="K268" s="48"/>
    </row>
    <row r="269" spans="10:12" ht="16" x14ac:dyDescent="0.2">
      <c r="J269" s="48"/>
      <c r="K269" s="48"/>
    </row>
    <row r="270" spans="10:12" ht="16" x14ac:dyDescent="0.2">
      <c r="J270" s="48"/>
      <c r="K270" s="48"/>
    </row>
    <row r="271" spans="10:12" ht="16" x14ac:dyDescent="0.2">
      <c r="J271" s="48"/>
      <c r="K271" s="48"/>
    </row>
    <row r="272" spans="10:12" ht="16" x14ac:dyDescent="0.2">
      <c r="J272" s="48"/>
      <c r="K272" s="48"/>
    </row>
    <row r="273" spans="10:11" ht="16" x14ac:dyDescent="0.2">
      <c r="J273" s="48"/>
      <c r="K273" s="48"/>
    </row>
    <row r="274" spans="10:11" ht="16" x14ac:dyDescent="0.2">
      <c r="J274" s="48"/>
      <c r="K274" s="48"/>
    </row>
    <row r="275" spans="10:11" ht="16" x14ac:dyDescent="0.2">
      <c r="J275" s="48"/>
      <c r="K275" s="48"/>
    </row>
    <row r="276" spans="10:11" ht="16" x14ac:dyDescent="0.2">
      <c r="J276" s="48"/>
      <c r="K276" s="48"/>
    </row>
    <row r="277" spans="10:11" ht="16" x14ac:dyDescent="0.2">
      <c r="J277" s="48"/>
      <c r="K277" s="48"/>
    </row>
    <row r="278" spans="10:11" ht="16" x14ac:dyDescent="0.2">
      <c r="J278" s="48"/>
      <c r="K278" s="48"/>
    </row>
    <row r="279" spans="10:11" ht="16" x14ac:dyDescent="0.2">
      <c r="J279" s="48"/>
      <c r="K279" s="48"/>
    </row>
    <row r="280" spans="10:11" ht="16" x14ac:dyDescent="0.2">
      <c r="J280" s="48"/>
      <c r="K280" s="48"/>
    </row>
    <row r="281" spans="10:11" ht="16" x14ac:dyDescent="0.2">
      <c r="J281" s="48"/>
      <c r="K281" s="48"/>
    </row>
    <row r="282" spans="10:11" ht="16" x14ac:dyDescent="0.2">
      <c r="J282" s="48"/>
      <c r="K282" s="48"/>
    </row>
    <row r="283" spans="10:11" ht="16" x14ac:dyDescent="0.2">
      <c r="J283" s="48"/>
      <c r="K283" s="48"/>
    </row>
    <row r="284" spans="10:11" ht="16" x14ac:dyDescent="0.2">
      <c r="J284" s="48"/>
      <c r="K284" s="48"/>
    </row>
    <row r="285" spans="10:11" ht="16" x14ac:dyDescent="0.2">
      <c r="J285" s="48"/>
      <c r="K285" s="48"/>
    </row>
    <row r="286" spans="10:11" ht="16" x14ac:dyDescent="0.2">
      <c r="J286" s="48"/>
      <c r="K286" s="48"/>
    </row>
    <row r="287" spans="10:11" ht="16" x14ac:dyDescent="0.2">
      <c r="J287" s="48"/>
      <c r="K287" s="48"/>
    </row>
    <row r="288" spans="10:11" ht="16" x14ac:dyDescent="0.2">
      <c r="J288" s="48"/>
      <c r="K288" s="48"/>
    </row>
    <row r="289" spans="10:11" ht="16" x14ac:dyDescent="0.2">
      <c r="J289" s="48"/>
      <c r="K289" s="48"/>
    </row>
    <row r="290" spans="10:11" ht="16" x14ac:dyDescent="0.2">
      <c r="J290" s="48"/>
      <c r="K290" s="48"/>
    </row>
    <row r="291" spans="10:11" ht="16" x14ac:dyDescent="0.2">
      <c r="J291" s="48"/>
      <c r="K291" s="48"/>
    </row>
    <row r="292" spans="10:11" ht="16" x14ac:dyDescent="0.2">
      <c r="J292" s="48"/>
      <c r="K292" s="48"/>
    </row>
    <row r="293" spans="10:11" ht="16" x14ac:dyDescent="0.2">
      <c r="J293" s="48"/>
      <c r="K293" s="48"/>
    </row>
    <row r="294" spans="10:11" ht="16" x14ac:dyDescent="0.2">
      <c r="J294" s="48"/>
      <c r="K294" s="48"/>
    </row>
    <row r="295" spans="10:11" ht="16" x14ac:dyDescent="0.2">
      <c r="J295" s="48"/>
      <c r="K295" s="48"/>
    </row>
    <row r="296" spans="10:11" ht="16" x14ac:dyDescent="0.2">
      <c r="J296" s="48"/>
      <c r="K296" s="48"/>
    </row>
    <row r="297" spans="10:11" ht="16" x14ac:dyDescent="0.2">
      <c r="J297" s="48"/>
      <c r="K297" s="48"/>
    </row>
    <row r="298" spans="10:11" ht="16" x14ac:dyDescent="0.2">
      <c r="J298" s="48"/>
      <c r="K298" s="48"/>
    </row>
    <row r="299" spans="10:11" ht="16" x14ac:dyDescent="0.2">
      <c r="J299" s="48"/>
      <c r="K299" s="48"/>
    </row>
    <row r="300" spans="10:11" ht="16" x14ac:dyDescent="0.2">
      <c r="J300" s="48"/>
      <c r="K300" s="48"/>
    </row>
    <row r="301" spans="10:11" ht="16" x14ac:dyDescent="0.2">
      <c r="J301" s="48"/>
      <c r="K301" s="48"/>
    </row>
    <row r="302" spans="10:11" ht="16" x14ac:dyDescent="0.2">
      <c r="J302" s="48"/>
      <c r="K302" s="48"/>
    </row>
    <row r="303" spans="10:11" ht="16" x14ac:dyDescent="0.2">
      <c r="J303" s="48"/>
      <c r="K303" s="48"/>
    </row>
    <row r="304" spans="10:11" ht="16" x14ac:dyDescent="0.2">
      <c r="J304" s="48"/>
      <c r="K304" s="48"/>
    </row>
    <row r="305" spans="10:11" ht="16" x14ac:dyDescent="0.2">
      <c r="J305" s="48"/>
      <c r="K305" s="48"/>
    </row>
    <row r="306" spans="10:11" ht="16" x14ac:dyDescent="0.2">
      <c r="J306" s="48"/>
      <c r="K306" s="48"/>
    </row>
    <row r="307" spans="10:11" ht="16" x14ac:dyDescent="0.2">
      <c r="J307" s="48"/>
      <c r="K307" s="48"/>
    </row>
    <row r="308" spans="10:11" ht="16" x14ac:dyDescent="0.2">
      <c r="J308" s="48"/>
      <c r="K308" s="48"/>
    </row>
    <row r="309" spans="10:11" ht="16" x14ac:dyDescent="0.2">
      <c r="J309" s="48"/>
      <c r="K309" s="48"/>
    </row>
    <row r="310" spans="10:11" ht="16" x14ac:dyDescent="0.2">
      <c r="J310" s="48"/>
      <c r="K310" s="48"/>
    </row>
    <row r="311" spans="10:11" ht="16" x14ac:dyDescent="0.2">
      <c r="J311" s="48"/>
      <c r="K311" s="48"/>
    </row>
    <row r="312" spans="10:11" ht="16" x14ac:dyDescent="0.2">
      <c r="J312" s="48"/>
      <c r="K312" s="48"/>
    </row>
    <row r="313" spans="10:11" ht="16" x14ac:dyDescent="0.2">
      <c r="J313" s="48"/>
      <c r="K313" s="48"/>
    </row>
    <row r="314" spans="10:11" ht="16" x14ac:dyDescent="0.2">
      <c r="J314" s="48"/>
      <c r="K314" s="48"/>
    </row>
    <row r="315" spans="10:11" ht="16" x14ac:dyDescent="0.2">
      <c r="J315" s="48"/>
      <c r="K315" s="48"/>
    </row>
    <row r="316" spans="10:11" ht="16" x14ac:dyDescent="0.2">
      <c r="J316" s="48"/>
      <c r="K316" s="48"/>
    </row>
    <row r="317" spans="10:11" ht="16" x14ac:dyDescent="0.2">
      <c r="J317" s="48"/>
      <c r="K317" s="48"/>
    </row>
    <row r="318" spans="10:11" ht="16" x14ac:dyDescent="0.2">
      <c r="J318" s="48"/>
      <c r="K318" s="48"/>
    </row>
    <row r="319" spans="10:11" ht="16" x14ac:dyDescent="0.2">
      <c r="J319" s="48"/>
      <c r="K319" s="48"/>
    </row>
    <row r="320" spans="10:11" ht="16" x14ac:dyDescent="0.2">
      <c r="J320" s="48"/>
      <c r="K320" s="48"/>
    </row>
    <row r="321" spans="10:11" ht="16" x14ac:dyDescent="0.2">
      <c r="J321" s="48"/>
      <c r="K321" s="48"/>
    </row>
    <row r="322" spans="10:11" ht="16" x14ac:dyDescent="0.2">
      <c r="J322" s="48"/>
      <c r="K322" s="48"/>
    </row>
    <row r="323" spans="10:11" ht="16" x14ac:dyDescent="0.2">
      <c r="J323" s="48"/>
      <c r="K323" s="48"/>
    </row>
    <row r="324" spans="10:11" ht="16" x14ac:dyDescent="0.2">
      <c r="J324" s="48"/>
      <c r="K324" s="48"/>
    </row>
    <row r="325" spans="10:11" ht="16" x14ac:dyDescent="0.2">
      <c r="J325" s="48"/>
      <c r="K325" s="48"/>
    </row>
    <row r="326" spans="10:11" ht="16" x14ac:dyDescent="0.2">
      <c r="J326" s="48"/>
      <c r="K326" s="48"/>
    </row>
    <row r="327" spans="10:11" ht="16" x14ac:dyDescent="0.2">
      <c r="J327" s="48"/>
      <c r="K327" s="48"/>
    </row>
    <row r="328" spans="10:11" ht="16" x14ac:dyDescent="0.2">
      <c r="J328" s="48"/>
      <c r="K328" s="48"/>
    </row>
    <row r="329" spans="10:11" ht="16" x14ac:dyDescent="0.2">
      <c r="J329" s="48"/>
      <c r="K329" s="48"/>
    </row>
    <row r="330" spans="10:11" ht="16" x14ac:dyDescent="0.2">
      <c r="J330" s="48"/>
      <c r="K330" s="48"/>
    </row>
    <row r="331" spans="10:11" ht="16" x14ac:dyDescent="0.2">
      <c r="J331" s="48"/>
      <c r="K331" s="48"/>
    </row>
    <row r="332" spans="10:11" ht="16" x14ac:dyDescent="0.2">
      <c r="J332" s="48"/>
      <c r="K332" s="48"/>
    </row>
    <row r="333" spans="10:11" ht="16" x14ac:dyDescent="0.2">
      <c r="J333" s="48"/>
      <c r="K333" s="48"/>
    </row>
    <row r="334" spans="10:11" ht="16" x14ac:dyDescent="0.2">
      <c r="J334" s="48"/>
      <c r="K334" s="48"/>
    </row>
    <row r="335" spans="10:11" ht="16" x14ac:dyDescent="0.2">
      <c r="J335" s="48"/>
      <c r="K335" s="48"/>
    </row>
    <row r="336" spans="10:11" ht="16" x14ac:dyDescent="0.2">
      <c r="J336" s="48"/>
      <c r="K336" s="48"/>
    </row>
    <row r="337" spans="10:11" ht="16" x14ac:dyDescent="0.2">
      <c r="J337" s="48"/>
      <c r="K337" s="48"/>
    </row>
    <row r="338" spans="10:11" ht="16" x14ac:dyDescent="0.2">
      <c r="J338" s="48"/>
      <c r="K338" s="48"/>
    </row>
    <row r="339" spans="10:11" ht="16" x14ac:dyDescent="0.2">
      <c r="J339" s="48"/>
      <c r="K339" s="48"/>
    </row>
    <row r="340" spans="10:11" ht="16" x14ac:dyDescent="0.2">
      <c r="J340" s="48"/>
      <c r="K340" s="48"/>
    </row>
    <row r="341" spans="10:11" ht="16" x14ac:dyDescent="0.2">
      <c r="J341" s="48"/>
      <c r="K341" s="48"/>
    </row>
    <row r="342" spans="10:11" ht="16" x14ac:dyDescent="0.2">
      <c r="J342" s="48"/>
      <c r="K342" s="48"/>
    </row>
    <row r="343" spans="10:11" ht="16" x14ac:dyDescent="0.2">
      <c r="J343" s="48"/>
      <c r="K343" s="48"/>
    </row>
    <row r="344" spans="10:11" ht="16" x14ac:dyDescent="0.2">
      <c r="J344" s="48"/>
      <c r="K344" s="48"/>
    </row>
    <row r="345" spans="10:11" ht="16" x14ac:dyDescent="0.2">
      <c r="J345" s="48"/>
      <c r="K345" s="48"/>
    </row>
    <row r="346" spans="10:11" ht="16" x14ac:dyDescent="0.2">
      <c r="J346" s="48"/>
      <c r="K346" s="48"/>
    </row>
    <row r="347" spans="10:11" ht="16" x14ac:dyDescent="0.2">
      <c r="J347" s="48"/>
      <c r="K347" s="48"/>
    </row>
    <row r="348" spans="10:11" ht="16" x14ac:dyDescent="0.2">
      <c r="J348" s="48"/>
      <c r="K348" s="48"/>
    </row>
    <row r="349" spans="10:11" ht="16" x14ac:dyDescent="0.2">
      <c r="J349" s="48"/>
      <c r="K349" s="48"/>
    </row>
    <row r="350" spans="10:11" ht="16" x14ac:dyDescent="0.2">
      <c r="J350" s="48"/>
      <c r="K350" s="48"/>
    </row>
    <row r="351" spans="10:11" ht="16" x14ac:dyDescent="0.2">
      <c r="J351" s="48"/>
      <c r="K351" s="48"/>
    </row>
    <row r="352" spans="10:11" ht="16" x14ac:dyDescent="0.2">
      <c r="J352" s="48"/>
      <c r="K352" s="48"/>
    </row>
    <row r="353" spans="10:11" ht="16" x14ac:dyDescent="0.2">
      <c r="J353" s="48"/>
      <c r="K353" s="48"/>
    </row>
    <row r="354" spans="10:11" ht="16" x14ac:dyDescent="0.2">
      <c r="J354" s="48"/>
      <c r="K354" s="48"/>
    </row>
    <row r="355" spans="10:11" ht="16" x14ac:dyDescent="0.2">
      <c r="J355" s="48"/>
      <c r="K355" s="48"/>
    </row>
    <row r="356" spans="10:11" ht="16" x14ac:dyDescent="0.2">
      <c r="J356" s="48"/>
      <c r="K356" s="48"/>
    </row>
    <row r="357" spans="10:11" ht="16" x14ac:dyDescent="0.2">
      <c r="J357" s="48"/>
      <c r="K357" s="48"/>
    </row>
    <row r="358" spans="10:11" ht="16" x14ac:dyDescent="0.2">
      <c r="J358" s="48"/>
      <c r="K358" s="48"/>
    </row>
    <row r="359" spans="10:11" ht="16" x14ac:dyDescent="0.2">
      <c r="J359" s="48"/>
      <c r="K359" s="48"/>
    </row>
    <row r="360" spans="10:11" ht="16" x14ac:dyDescent="0.2">
      <c r="J360" s="48"/>
      <c r="K360" s="48"/>
    </row>
    <row r="361" spans="10:11" ht="16" x14ac:dyDescent="0.2">
      <c r="J361" s="48"/>
      <c r="K361" s="48"/>
    </row>
    <row r="362" spans="10:11" ht="16" x14ac:dyDescent="0.2">
      <c r="J362" s="48"/>
      <c r="K362" s="48"/>
    </row>
    <row r="363" spans="10:11" ht="16" x14ac:dyDescent="0.2">
      <c r="J363" s="48"/>
      <c r="K363" s="48"/>
    </row>
    <row r="364" spans="10:11" ht="16" x14ac:dyDescent="0.2">
      <c r="J364" s="48"/>
      <c r="K364" s="48"/>
    </row>
    <row r="365" spans="10:11" ht="16" x14ac:dyDescent="0.2">
      <c r="J365" s="48"/>
      <c r="K365" s="48"/>
    </row>
    <row r="366" spans="10:11" ht="16" x14ac:dyDescent="0.2">
      <c r="J366" s="48"/>
      <c r="K366" s="48"/>
    </row>
    <row r="367" spans="10:11" ht="16" x14ac:dyDescent="0.2">
      <c r="J367" s="48"/>
      <c r="K367" s="48"/>
    </row>
    <row r="368" spans="10:11" ht="16" x14ac:dyDescent="0.2">
      <c r="J368" s="48"/>
      <c r="K368" s="48"/>
    </row>
    <row r="369" spans="10:11" ht="16" x14ac:dyDescent="0.2">
      <c r="J369" s="48"/>
      <c r="K369" s="48"/>
    </row>
    <row r="370" spans="10:11" ht="16" x14ac:dyDescent="0.2">
      <c r="J370" s="48"/>
      <c r="K370" s="48"/>
    </row>
    <row r="371" spans="10:11" ht="16" x14ac:dyDescent="0.2">
      <c r="J371" s="48"/>
      <c r="K371" s="48"/>
    </row>
    <row r="372" spans="10:11" ht="16" x14ac:dyDescent="0.2">
      <c r="J372" s="48"/>
      <c r="K372" s="48"/>
    </row>
    <row r="373" spans="10:11" ht="16" x14ac:dyDescent="0.2">
      <c r="J373" s="48"/>
      <c r="K373" s="48"/>
    </row>
    <row r="374" spans="10:11" ht="16" x14ac:dyDescent="0.2">
      <c r="J374" s="48"/>
      <c r="K374" s="48"/>
    </row>
    <row r="375" spans="10:11" ht="16" x14ac:dyDescent="0.2">
      <c r="J375" s="48"/>
      <c r="K375" s="48"/>
    </row>
    <row r="376" spans="10:11" ht="16" x14ac:dyDescent="0.2">
      <c r="J376" s="48"/>
      <c r="K376" s="48"/>
    </row>
    <row r="377" spans="10:11" ht="16" x14ac:dyDescent="0.2">
      <c r="J377" s="48"/>
      <c r="K377" s="48"/>
    </row>
    <row r="378" spans="10:11" ht="16" x14ac:dyDescent="0.2">
      <c r="J378" s="48"/>
      <c r="K378" s="48"/>
    </row>
    <row r="379" spans="10:11" ht="16" x14ac:dyDescent="0.2">
      <c r="J379" s="48"/>
      <c r="K379" s="48"/>
    </row>
    <row r="380" spans="10:11" ht="16" x14ac:dyDescent="0.2">
      <c r="J380" s="48"/>
      <c r="K380" s="48"/>
    </row>
    <row r="381" spans="10:11" ht="16" x14ac:dyDescent="0.2">
      <c r="J381" s="48"/>
      <c r="K381" s="48"/>
    </row>
    <row r="382" spans="10:11" ht="16" x14ac:dyDescent="0.2">
      <c r="J382" s="48"/>
      <c r="K382" s="48"/>
    </row>
    <row r="383" spans="10:11" ht="16" x14ac:dyDescent="0.2">
      <c r="J383" s="48"/>
      <c r="K383" s="48"/>
    </row>
    <row r="384" spans="10:11" ht="16" x14ac:dyDescent="0.2">
      <c r="J384" s="48"/>
      <c r="K384" s="48"/>
    </row>
    <row r="385" spans="10:11" ht="16" x14ac:dyDescent="0.2">
      <c r="J385" s="48"/>
      <c r="K385" s="48"/>
    </row>
    <row r="386" spans="10:11" ht="16" x14ac:dyDescent="0.2">
      <c r="J386" s="48"/>
      <c r="K386" s="48"/>
    </row>
    <row r="387" spans="10:11" ht="16" x14ac:dyDescent="0.2">
      <c r="J387" s="48"/>
      <c r="K387" s="48"/>
    </row>
    <row r="388" spans="10:11" ht="16" x14ac:dyDescent="0.2">
      <c r="J388" s="48"/>
      <c r="K388" s="48"/>
    </row>
    <row r="389" spans="10:11" ht="16" x14ac:dyDescent="0.2">
      <c r="J389" s="48"/>
      <c r="K389" s="48"/>
    </row>
    <row r="390" spans="10:11" ht="16" x14ac:dyDescent="0.2">
      <c r="J390" s="48"/>
      <c r="K390" s="48"/>
    </row>
    <row r="391" spans="10:11" ht="16" x14ac:dyDescent="0.2">
      <c r="J391" s="48"/>
      <c r="K391" s="48"/>
    </row>
    <row r="392" spans="10:11" ht="16" x14ac:dyDescent="0.2">
      <c r="J392" s="48"/>
      <c r="K392" s="48"/>
    </row>
    <row r="393" spans="10:11" ht="16" x14ac:dyDescent="0.2">
      <c r="J393" s="48"/>
      <c r="K393" s="48"/>
    </row>
    <row r="394" spans="10:11" ht="16" x14ac:dyDescent="0.2">
      <c r="J394" s="48"/>
      <c r="K394" s="48"/>
    </row>
    <row r="395" spans="10:11" ht="16" x14ac:dyDescent="0.2">
      <c r="J395" s="48"/>
      <c r="K395" s="48"/>
    </row>
    <row r="396" spans="10:11" ht="16" x14ac:dyDescent="0.2">
      <c r="J396" s="48"/>
      <c r="K396" s="48"/>
    </row>
    <row r="397" spans="10:11" ht="16" x14ac:dyDescent="0.2">
      <c r="J397" s="48"/>
      <c r="K397" s="48"/>
    </row>
    <row r="398" spans="10:11" ht="16" x14ac:dyDescent="0.2">
      <c r="J398" s="48"/>
      <c r="K398" s="48"/>
    </row>
    <row r="399" spans="10:11" ht="16" x14ac:dyDescent="0.2">
      <c r="J399" s="48"/>
      <c r="K399" s="48"/>
    </row>
    <row r="400" spans="10:11" ht="16" x14ac:dyDescent="0.2">
      <c r="J400" s="48"/>
      <c r="K400" s="48"/>
    </row>
    <row r="401" spans="10:11" ht="16" x14ac:dyDescent="0.2">
      <c r="J401" s="48"/>
      <c r="K401" s="48"/>
    </row>
    <row r="402" spans="10:11" ht="16" x14ac:dyDescent="0.2">
      <c r="J402" s="48"/>
      <c r="K402" s="48"/>
    </row>
    <row r="403" spans="10:11" ht="16" x14ac:dyDescent="0.2">
      <c r="J403" s="48"/>
      <c r="K403" s="48"/>
    </row>
    <row r="404" spans="10:11" ht="16" x14ac:dyDescent="0.2">
      <c r="J404" s="48"/>
      <c r="K404" s="48"/>
    </row>
    <row r="405" spans="10:11" ht="16" x14ac:dyDescent="0.2">
      <c r="J405" s="48"/>
      <c r="K405" s="48"/>
    </row>
    <row r="406" spans="10:11" ht="16" x14ac:dyDescent="0.2">
      <c r="J406" s="48"/>
      <c r="K406" s="48"/>
    </row>
    <row r="407" spans="10:11" ht="16" x14ac:dyDescent="0.2">
      <c r="J407" s="48"/>
      <c r="K407" s="48"/>
    </row>
    <row r="408" spans="10:11" ht="16" x14ac:dyDescent="0.2">
      <c r="J408" s="48"/>
      <c r="K408" s="48"/>
    </row>
    <row r="409" spans="10:11" ht="16" x14ac:dyDescent="0.2">
      <c r="J409" s="48"/>
      <c r="K409" s="48"/>
    </row>
    <row r="410" spans="10:11" ht="16" x14ac:dyDescent="0.2">
      <c r="J410" s="48"/>
      <c r="K410" s="48"/>
    </row>
    <row r="411" spans="10:11" ht="16" x14ac:dyDescent="0.2">
      <c r="J411" s="48"/>
      <c r="K411" s="48"/>
    </row>
    <row r="412" spans="10:11" ht="16" x14ac:dyDescent="0.2">
      <c r="J412" s="48"/>
      <c r="K412" s="48"/>
    </row>
    <row r="413" spans="10:11" ht="16" x14ac:dyDescent="0.2">
      <c r="J413" s="48"/>
      <c r="K413" s="48"/>
    </row>
    <row r="414" spans="10:11" ht="16" x14ac:dyDescent="0.2">
      <c r="J414" s="48"/>
      <c r="K414" s="48"/>
    </row>
    <row r="415" spans="10:11" ht="16" x14ac:dyDescent="0.2">
      <c r="J415" s="48"/>
      <c r="K415" s="48"/>
    </row>
    <row r="416" spans="10:11" ht="16" x14ac:dyDescent="0.2">
      <c r="J416" s="48"/>
      <c r="K416" s="48"/>
    </row>
    <row r="417" spans="10:11" ht="16" x14ac:dyDescent="0.2">
      <c r="J417" s="48"/>
      <c r="K417" s="48"/>
    </row>
    <row r="418" spans="10:11" ht="16" x14ac:dyDescent="0.2">
      <c r="J418" s="48"/>
      <c r="K418" s="48"/>
    </row>
    <row r="419" spans="10:11" ht="16" x14ac:dyDescent="0.2">
      <c r="J419" s="48"/>
      <c r="K419" s="48"/>
    </row>
    <row r="420" spans="10:11" ht="16" x14ac:dyDescent="0.2">
      <c r="J420" s="48"/>
      <c r="K420" s="48"/>
    </row>
    <row r="421" spans="10:11" ht="16" x14ac:dyDescent="0.2">
      <c r="J421" s="48"/>
      <c r="K421" s="48"/>
    </row>
    <row r="422" spans="10:11" ht="16" x14ac:dyDescent="0.2">
      <c r="J422" s="48"/>
      <c r="K422" s="48"/>
    </row>
    <row r="423" spans="10:11" ht="16" x14ac:dyDescent="0.2">
      <c r="J423" s="48"/>
      <c r="K423" s="48"/>
    </row>
    <row r="424" spans="10:11" ht="16" x14ac:dyDescent="0.2">
      <c r="J424" s="48"/>
      <c r="K424" s="48"/>
    </row>
    <row r="425" spans="10:11" ht="16" x14ac:dyDescent="0.2">
      <c r="J425" s="48"/>
      <c r="K425" s="48"/>
    </row>
    <row r="426" spans="10:11" ht="16" x14ac:dyDescent="0.2">
      <c r="J426" s="48"/>
      <c r="K426" s="48"/>
    </row>
    <row r="427" spans="10:11" ht="16" x14ac:dyDescent="0.2">
      <c r="J427" s="48"/>
      <c r="K427" s="48"/>
    </row>
    <row r="428" spans="10:11" ht="16" x14ac:dyDescent="0.2">
      <c r="J428" s="48"/>
      <c r="K428" s="48"/>
    </row>
    <row r="429" spans="10:11" ht="16" x14ac:dyDescent="0.2">
      <c r="J429" s="48"/>
      <c r="K429" s="48"/>
    </row>
    <row r="430" spans="10:11" ht="16" x14ac:dyDescent="0.2">
      <c r="J430" s="48"/>
      <c r="K430" s="48"/>
    </row>
    <row r="431" spans="10:11" ht="16" x14ac:dyDescent="0.2">
      <c r="J431" s="48"/>
      <c r="K431" s="48"/>
    </row>
    <row r="432" spans="10:11" ht="16" x14ac:dyDescent="0.2">
      <c r="J432" s="48"/>
      <c r="K432" s="48"/>
    </row>
    <row r="433" spans="10:11" ht="16" x14ac:dyDescent="0.2">
      <c r="J433" s="48"/>
      <c r="K433" s="48"/>
    </row>
    <row r="434" spans="10:11" ht="16" x14ac:dyDescent="0.2">
      <c r="J434" s="48"/>
      <c r="K434" s="48"/>
    </row>
    <row r="435" spans="10:11" ht="16" x14ac:dyDescent="0.2">
      <c r="J435" s="48"/>
      <c r="K435" s="48"/>
    </row>
    <row r="436" spans="10:11" ht="16" x14ac:dyDescent="0.2">
      <c r="J436" s="48"/>
      <c r="K436" s="48"/>
    </row>
    <row r="437" spans="10:11" ht="16" x14ac:dyDescent="0.2">
      <c r="J437" s="48"/>
      <c r="K437" s="48"/>
    </row>
    <row r="438" spans="10:11" ht="16" x14ac:dyDescent="0.2">
      <c r="J438" s="48"/>
      <c r="K438" s="48"/>
    </row>
    <row r="439" spans="10:11" ht="16" x14ac:dyDescent="0.2">
      <c r="J439" s="48"/>
      <c r="K439" s="48"/>
    </row>
    <row r="440" spans="10:11" ht="16" x14ac:dyDescent="0.2">
      <c r="J440" s="48"/>
      <c r="K440" s="48"/>
    </row>
    <row r="441" spans="10:11" ht="16" x14ac:dyDescent="0.2">
      <c r="J441" s="48"/>
      <c r="K441" s="48"/>
    </row>
    <row r="442" spans="10:11" ht="16" x14ac:dyDescent="0.2">
      <c r="J442" s="48"/>
      <c r="K442" s="48"/>
    </row>
    <row r="443" spans="10:11" ht="16" x14ac:dyDescent="0.2">
      <c r="J443" s="48"/>
      <c r="K443" s="48"/>
    </row>
    <row r="444" spans="10:11" ht="16" x14ac:dyDescent="0.2">
      <c r="J444" s="48"/>
      <c r="K444" s="48"/>
    </row>
    <row r="445" spans="10:11" ht="16" x14ac:dyDescent="0.2">
      <c r="J445" s="48"/>
      <c r="K445" s="48"/>
    </row>
    <row r="446" spans="10:11" ht="16" x14ac:dyDescent="0.2">
      <c r="J446" s="48"/>
      <c r="K446" s="48"/>
    </row>
    <row r="447" spans="10:11" ht="16" x14ac:dyDescent="0.2">
      <c r="J447" s="48"/>
      <c r="K447" s="48"/>
    </row>
    <row r="448" spans="10:11" ht="16" x14ac:dyDescent="0.2">
      <c r="J448" s="48"/>
      <c r="K448" s="48"/>
    </row>
    <row r="449" spans="10:11" ht="16" x14ac:dyDescent="0.2">
      <c r="J449" s="48"/>
      <c r="K449" s="48"/>
    </row>
    <row r="450" spans="10:11" ht="16" x14ac:dyDescent="0.2">
      <c r="J450" s="48"/>
      <c r="K450" s="48"/>
    </row>
    <row r="451" spans="10:11" ht="16" x14ac:dyDescent="0.2">
      <c r="J451" s="48"/>
      <c r="K451" s="48"/>
    </row>
    <row r="452" spans="10:11" ht="16" x14ac:dyDescent="0.2">
      <c r="J452" s="48"/>
      <c r="K452" s="48"/>
    </row>
    <row r="453" spans="10:11" ht="16" x14ac:dyDescent="0.2">
      <c r="J453" s="48"/>
      <c r="K453" s="48"/>
    </row>
    <row r="454" spans="10:11" ht="16" x14ac:dyDescent="0.2">
      <c r="J454" s="48"/>
      <c r="K454" s="48"/>
    </row>
    <row r="455" spans="10:11" ht="16" x14ac:dyDescent="0.2">
      <c r="J455" s="48"/>
      <c r="K455" s="48"/>
    </row>
    <row r="456" spans="10:11" ht="16" x14ac:dyDescent="0.2">
      <c r="J456" s="48"/>
      <c r="K456" s="48"/>
    </row>
    <row r="457" spans="10:11" ht="16" x14ac:dyDescent="0.2">
      <c r="J457" s="48"/>
      <c r="K457" s="48"/>
    </row>
    <row r="458" spans="10:11" ht="16" x14ac:dyDescent="0.2">
      <c r="J458" s="48"/>
      <c r="K458" s="48"/>
    </row>
    <row r="459" spans="10:11" ht="16" x14ac:dyDescent="0.2">
      <c r="J459" s="48"/>
      <c r="K459" s="48"/>
    </row>
    <row r="460" spans="10:11" ht="16" x14ac:dyDescent="0.2">
      <c r="J460" s="48"/>
      <c r="K460" s="48"/>
    </row>
    <row r="461" spans="10:11" ht="16" x14ac:dyDescent="0.2">
      <c r="J461" s="48"/>
      <c r="K461" s="48"/>
    </row>
    <row r="462" spans="10:11" ht="16" x14ac:dyDescent="0.2">
      <c r="J462" s="48"/>
      <c r="K462" s="48"/>
    </row>
    <row r="463" spans="10:11" ht="16" x14ac:dyDescent="0.2">
      <c r="J463" s="48"/>
      <c r="K463" s="48"/>
    </row>
    <row r="464" spans="10:11" ht="16" x14ac:dyDescent="0.2">
      <c r="J464" s="48"/>
      <c r="K464" s="48"/>
    </row>
    <row r="465" spans="10:11" ht="16" x14ac:dyDescent="0.2">
      <c r="J465" s="48"/>
      <c r="K465" s="48"/>
    </row>
    <row r="466" spans="10:11" ht="16" x14ac:dyDescent="0.2">
      <c r="J466" s="48"/>
      <c r="K466" s="48"/>
    </row>
    <row r="467" spans="10:11" ht="16" x14ac:dyDescent="0.2">
      <c r="J467" s="48"/>
      <c r="K467" s="48"/>
    </row>
    <row r="468" spans="10:11" ht="16" x14ac:dyDescent="0.2">
      <c r="J468" s="48"/>
      <c r="K468" s="48"/>
    </row>
    <row r="469" spans="10:11" ht="16" x14ac:dyDescent="0.2">
      <c r="J469" s="48"/>
      <c r="K469" s="48"/>
    </row>
    <row r="470" spans="10:11" ht="16" x14ac:dyDescent="0.2">
      <c r="J470" s="48"/>
      <c r="K470" s="48"/>
    </row>
    <row r="471" spans="10:11" ht="16" x14ac:dyDescent="0.2">
      <c r="J471" s="48"/>
      <c r="K471" s="48"/>
    </row>
    <row r="472" spans="10:11" ht="16" x14ac:dyDescent="0.2">
      <c r="J472" s="48"/>
      <c r="K472" s="48"/>
    </row>
    <row r="473" spans="10:11" ht="16" x14ac:dyDescent="0.2">
      <c r="J473" s="48"/>
      <c r="K473" s="48"/>
    </row>
    <row r="474" spans="10:11" ht="16" x14ac:dyDescent="0.2">
      <c r="J474" s="48"/>
      <c r="K474" s="48"/>
    </row>
    <row r="475" spans="10:11" ht="16" x14ac:dyDescent="0.2">
      <c r="J475" s="48"/>
      <c r="K475" s="48"/>
    </row>
    <row r="476" spans="10:11" ht="16" x14ac:dyDescent="0.2">
      <c r="J476" s="48"/>
      <c r="K476" s="48"/>
    </row>
    <row r="477" spans="10:11" ht="16" x14ac:dyDescent="0.2">
      <c r="J477" s="48"/>
      <c r="K477" s="48"/>
    </row>
    <row r="478" spans="10:11" ht="16" x14ac:dyDescent="0.2">
      <c r="J478" s="48"/>
      <c r="K478" s="48"/>
    </row>
    <row r="479" spans="10:11" ht="16" x14ac:dyDescent="0.2">
      <c r="J479" s="48"/>
      <c r="K479" s="48"/>
    </row>
    <row r="480" spans="10:11" ht="16" x14ac:dyDescent="0.2">
      <c r="J480" s="48"/>
      <c r="K480" s="48"/>
    </row>
    <row r="481" spans="10:11" ht="16" x14ac:dyDescent="0.2">
      <c r="J481" s="48"/>
      <c r="K481" s="48"/>
    </row>
    <row r="482" spans="10:11" ht="16" x14ac:dyDescent="0.2">
      <c r="J482" s="48"/>
      <c r="K482" s="48"/>
    </row>
    <row r="483" spans="10:11" ht="16" x14ac:dyDescent="0.2">
      <c r="J483" s="48"/>
      <c r="K483" s="48"/>
    </row>
    <row r="484" spans="10:11" ht="16" x14ac:dyDescent="0.2">
      <c r="J484" s="48"/>
      <c r="K484" s="48"/>
    </row>
    <row r="485" spans="10:11" ht="16" x14ac:dyDescent="0.2">
      <c r="J485" s="48"/>
      <c r="K485" s="48"/>
    </row>
    <row r="486" spans="10:11" ht="16" x14ac:dyDescent="0.2">
      <c r="J486" s="48"/>
      <c r="K486" s="48"/>
    </row>
    <row r="487" spans="10:11" ht="16" x14ac:dyDescent="0.2">
      <c r="J487" s="48"/>
      <c r="K487" s="48"/>
    </row>
    <row r="488" spans="10:11" ht="16" x14ac:dyDescent="0.2">
      <c r="J488" s="48"/>
      <c r="K488" s="48"/>
    </row>
    <row r="489" spans="10:11" ht="16" x14ac:dyDescent="0.2">
      <c r="J489" s="48"/>
      <c r="K489" s="48"/>
    </row>
    <row r="490" spans="10:11" ht="16" x14ac:dyDescent="0.2">
      <c r="J490" s="48"/>
      <c r="K490" s="48"/>
    </row>
    <row r="491" spans="10:11" ht="16" x14ac:dyDescent="0.2">
      <c r="J491" s="48"/>
      <c r="K491" s="48"/>
    </row>
    <row r="492" spans="10:11" ht="16" x14ac:dyDescent="0.2">
      <c r="J492" s="48"/>
      <c r="K492" s="48"/>
    </row>
    <row r="493" spans="10:11" ht="16" x14ac:dyDescent="0.2">
      <c r="J493" s="48"/>
      <c r="K493" s="48"/>
    </row>
    <row r="494" spans="10:11" ht="16" x14ac:dyDescent="0.2">
      <c r="J494" s="48"/>
      <c r="K494" s="48"/>
    </row>
    <row r="495" spans="10:11" ht="16" x14ac:dyDescent="0.2">
      <c r="J495" s="48"/>
      <c r="K495" s="48"/>
    </row>
    <row r="496" spans="10:11" ht="16" x14ac:dyDescent="0.2">
      <c r="J496" s="48"/>
      <c r="K496" s="48"/>
    </row>
    <row r="497" spans="10:11" ht="16" x14ac:dyDescent="0.2">
      <c r="J497" s="48"/>
      <c r="K497" s="48"/>
    </row>
    <row r="498" spans="10:11" ht="16" x14ac:dyDescent="0.2">
      <c r="J498" s="48"/>
      <c r="K498" s="48"/>
    </row>
    <row r="499" spans="10:11" ht="16" x14ac:dyDescent="0.2">
      <c r="J499" s="48"/>
      <c r="K499" s="48"/>
    </row>
    <row r="500" spans="10:11" ht="16" x14ac:dyDescent="0.2">
      <c r="J500" s="48"/>
      <c r="K500" s="48"/>
    </row>
    <row r="501" spans="10:11" ht="16" x14ac:dyDescent="0.2">
      <c r="J501" s="48"/>
      <c r="K501" s="48"/>
    </row>
    <row r="502" spans="10:11" ht="16" x14ac:dyDescent="0.2">
      <c r="J502" s="48"/>
      <c r="K502" s="48"/>
    </row>
    <row r="503" spans="10:11" ht="16" x14ac:dyDescent="0.2">
      <c r="J503" s="48"/>
      <c r="K503" s="48"/>
    </row>
    <row r="504" spans="10:11" ht="16" x14ac:dyDescent="0.2">
      <c r="J504" s="48"/>
      <c r="K504" s="48"/>
    </row>
    <row r="505" spans="10:11" ht="16" x14ac:dyDescent="0.2">
      <c r="J505" s="48"/>
      <c r="K505" s="48"/>
    </row>
    <row r="506" spans="10:11" ht="16" x14ac:dyDescent="0.2">
      <c r="J506" s="48"/>
      <c r="K506" s="48"/>
    </row>
    <row r="507" spans="10:11" ht="16" x14ac:dyDescent="0.2">
      <c r="J507" s="48"/>
      <c r="K507" s="48"/>
    </row>
    <row r="508" spans="10:11" ht="16" x14ac:dyDescent="0.2">
      <c r="J508" s="48"/>
      <c r="K508" s="48"/>
    </row>
    <row r="509" spans="10:11" ht="16" x14ac:dyDescent="0.2">
      <c r="J509" s="48"/>
      <c r="K509" s="48"/>
    </row>
    <row r="510" spans="10:11" ht="16" x14ac:dyDescent="0.2">
      <c r="J510" s="48"/>
      <c r="K510" s="48"/>
    </row>
    <row r="511" spans="10:11" ht="16" x14ac:dyDescent="0.2">
      <c r="J511" s="48"/>
      <c r="K511" s="48"/>
    </row>
    <row r="512" spans="10:11" ht="16" x14ac:dyDescent="0.2">
      <c r="J512" s="48"/>
      <c r="K512" s="48"/>
    </row>
    <row r="513" spans="10:11" ht="16" x14ac:dyDescent="0.2">
      <c r="J513" s="48"/>
      <c r="K513" s="48"/>
    </row>
    <row r="514" spans="10:11" ht="16" x14ac:dyDescent="0.2">
      <c r="J514" s="48"/>
      <c r="K514" s="48"/>
    </row>
    <row r="515" spans="10:11" ht="16" x14ac:dyDescent="0.2">
      <c r="J515" s="48"/>
      <c r="K515" s="48"/>
    </row>
    <row r="516" spans="10:11" ht="16" x14ac:dyDescent="0.2">
      <c r="J516" s="48"/>
      <c r="K516" s="48"/>
    </row>
    <row r="517" spans="10:11" ht="16" x14ac:dyDescent="0.2">
      <c r="J517" s="48"/>
      <c r="K517" s="48"/>
    </row>
    <row r="518" spans="10:11" ht="16" x14ac:dyDescent="0.2">
      <c r="J518" s="48"/>
      <c r="K518" s="48"/>
    </row>
    <row r="519" spans="10:11" ht="16" x14ac:dyDescent="0.2">
      <c r="J519" s="48"/>
      <c r="K519" s="48"/>
    </row>
    <row r="520" spans="10:11" ht="16" x14ac:dyDescent="0.2">
      <c r="J520" s="48"/>
      <c r="K520" s="48"/>
    </row>
    <row r="521" spans="10:11" ht="16" x14ac:dyDescent="0.2">
      <c r="J521" s="48"/>
      <c r="K521" s="48"/>
    </row>
    <row r="522" spans="10:11" ht="16" x14ac:dyDescent="0.2">
      <c r="J522" s="48"/>
      <c r="K522" s="48"/>
    </row>
    <row r="523" spans="10:11" ht="16" x14ac:dyDescent="0.2">
      <c r="J523" s="48"/>
      <c r="K523" s="48"/>
    </row>
    <row r="524" spans="10:11" ht="16" x14ac:dyDescent="0.2">
      <c r="J524" s="48"/>
      <c r="K524" s="48"/>
    </row>
    <row r="525" spans="10:11" ht="16" x14ac:dyDescent="0.2">
      <c r="J525" s="48"/>
      <c r="K525" s="48"/>
    </row>
    <row r="526" spans="10:11" ht="16" x14ac:dyDescent="0.2">
      <c r="J526" s="48"/>
      <c r="K526" s="48"/>
    </row>
    <row r="527" spans="10:11" ht="16" x14ac:dyDescent="0.2">
      <c r="J527" s="48"/>
      <c r="K527" s="48"/>
    </row>
    <row r="528" spans="10:11" ht="16" x14ac:dyDescent="0.2">
      <c r="J528" s="48"/>
      <c r="K528" s="48"/>
    </row>
    <row r="529" spans="10:11" ht="16" x14ac:dyDescent="0.2">
      <c r="J529" s="48"/>
      <c r="K529" s="48"/>
    </row>
    <row r="530" spans="10:11" ht="16" x14ac:dyDescent="0.2">
      <c r="J530" s="48"/>
      <c r="K530" s="48"/>
    </row>
    <row r="531" spans="10:11" ht="16" x14ac:dyDescent="0.2">
      <c r="J531" s="48"/>
      <c r="K531" s="48"/>
    </row>
    <row r="532" spans="10:11" ht="16" x14ac:dyDescent="0.2">
      <c r="J532" s="48"/>
      <c r="K532" s="48"/>
    </row>
    <row r="533" spans="10:11" ht="16" x14ac:dyDescent="0.2">
      <c r="J533" s="48"/>
      <c r="K533" s="48"/>
    </row>
    <row r="534" spans="10:11" ht="16" x14ac:dyDescent="0.2">
      <c r="J534" s="48"/>
      <c r="K534" s="48"/>
    </row>
    <row r="535" spans="10:11" ht="16" x14ac:dyDescent="0.2">
      <c r="J535" s="48"/>
      <c r="K535" s="48"/>
    </row>
    <row r="536" spans="10:11" ht="16" x14ac:dyDescent="0.2">
      <c r="J536" s="48"/>
      <c r="K536" s="48"/>
    </row>
    <row r="537" spans="10:11" ht="16" x14ac:dyDescent="0.2">
      <c r="J537" s="48"/>
      <c r="K537" s="48"/>
    </row>
    <row r="538" spans="10:11" ht="16" x14ac:dyDescent="0.2">
      <c r="J538" s="48"/>
      <c r="K538" s="48"/>
    </row>
    <row r="539" spans="10:11" ht="16" x14ac:dyDescent="0.2">
      <c r="J539" s="48"/>
      <c r="K539" s="48"/>
    </row>
    <row r="540" spans="10:11" ht="16" x14ac:dyDescent="0.2">
      <c r="J540" s="48"/>
      <c r="K540" s="48"/>
    </row>
    <row r="541" spans="10:11" ht="16" x14ac:dyDescent="0.2">
      <c r="J541" s="48"/>
      <c r="K541" s="48"/>
    </row>
    <row r="542" spans="10:11" ht="16" x14ac:dyDescent="0.2">
      <c r="J542" s="48"/>
      <c r="K542" s="48"/>
    </row>
    <row r="543" spans="10:11" ht="16" x14ac:dyDescent="0.2">
      <c r="J543" s="48"/>
      <c r="K543" s="48"/>
    </row>
    <row r="544" spans="10:11" ht="16" x14ac:dyDescent="0.2">
      <c r="J544" s="48"/>
      <c r="K544" s="48"/>
    </row>
    <row r="545" spans="10:11" ht="16" x14ac:dyDescent="0.2">
      <c r="J545" s="48"/>
      <c r="K545" s="48"/>
    </row>
    <row r="546" spans="10:11" ht="16" x14ac:dyDescent="0.2">
      <c r="J546" s="48"/>
      <c r="K546" s="48"/>
    </row>
    <row r="547" spans="10:11" ht="16" x14ac:dyDescent="0.2">
      <c r="J547" s="48"/>
      <c r="K547" s="48"/>
    </row>
    <row r="548" spans="10:11" ht="16" x14ac:dyDescent="0.2">
      <c r="J548" s="48"/>
      <c r="K548" s="48"/>
    </row>
    <row r="549" spans="10:11" ht="16" x14ac:dyDescent="0.2">
      <c r="J549" s="48"/>
      <c r="K549" s="48"/>
    </row>
    <row r="550" spans="10:11" ht="16" x14ac:dyDescent="0.2">
      <c r="J550" s="48"/>
      <c r="K550" s="48"/>
    </row>
    <row r="551" spans="10:11" ht="16" x14ac:dyDescent="0.2">
      <c r="J551" s="48"/>
      <c r="K551" s="48"/>
    </row>
    <row r="552" spans="10:11" ht="16" x14ac:dyDescent="0.2">
      <c r="J552" s="48"/>
      <c r="K552" s="48"/>
    </row>
    <row r="553" spans="10:11" ht="16" x14ac:dyDescent="0.2">
      <c r="J553" s="48"/>
      <c r="K553" s="48"/>
    </row>
    <row r="554" spans="10:11" ht="16" x14ac:dyDescent="0.2">
      <c r="J554" s="48"/>
      <c r="K554" s="48"/>
    </row>
    <row r="555" spans="10:11" ht="16" x14ac:dyDescent="0.2">
      <c r="J555" s="48"/>
      <c r="K555" s="48"/>
    </row>
    <row r="556" spans="10:11" ht="16" x14ac:dyDescent="0.2">
      <c r="J556" s="48"/>
      <c r="K556" s="48"/>
    </row>
    <row r="557" spans="10:11" ht="16" x14ac:dyDescent="0.2">
      <c r="J557" s="48"/>
      <c r="K557" s="48"/>
    </row>
    <row r="558" spans="10:11" ht="16" x14ac:dyDescent="0.2">
      <c r="J558" s="48"/>
      <c r="K558" s="48"/>
    </row>
    <row r="559" spans="10:11" ht="16" x14ac:dyDescent="0.2">
      <c r="J559" s="48"/>
      <c r="K559" s="48"/>
    </row>
    <row r="560" spans="10:11" ht="16" x14ac:dyDescent="0.2">
      <c r="J560" s="48"/>
      <c r="K560" s="48"/>
    </row>
    <row r="561" spans="10:11" ht="16" x14ac:dyDescent="0.2">
      <c r="J561" s="48"/>
      <c r="K561" s="48"/>
    </row>
    <row r="562" spans="10:11" ht="16" x14ac:dyDescent="0.2">
      <c r="J562" s="48"/>
      <c r="K562" s="48"/>
    </row>
    <row r="563" spans="10:11" ht="16" x14ac:dyDescent="0.2">
      <c r="J563" s="48"/>
      <c r="K563" s="48"/>
    </row>
    <row r="564" spans="10:11" ht="16" x14ac:dyDescent="0.2">
      <c r="J564" s="48"/>
      <c r="K564" s="48"/>
    </row>
    <row r="565" spans="10:11" ht="16" x14ac:dyDescent="0.2">
      <c r="J565" s="48"/>
      <c r="K565" s="48"/>
    </row>
    <row r="566" spans="10:11" ht="16" x14ac:dyDescent="0.2">
      <c r="J566" s="48"/>
      <c r="K566" s="48"/>
    </row>
    <row r="567" spans="10:11" ht="16" x14ac:dyDescent="0.2">
      <c r="J567" s="48"/>
      <c r="K567" s="48"/>
    </row>
    <row r="568" spans="10:11" ht="16" x14ac:dyDescent="0.2">
      <c r="J568" s="48"/>
      <c r="K568" s="48"/>
    </row>
    <row r="569" spans="10:11" ht="16" x14ac:dyDescent="0.2">
      <c r="J569" s="48"/>
      <c r="K569" s="48"/>
    </row>
    <row r="570" spans="10:11" ht="16" x14ac:dyDescent="0.2">
      <c r="J570" s="48"/>
      <c r="K570" s="48"/>
    </row>
    <row r="571" spans="10:11" ht="16" x14ac:dyDescent="0.2">
      <c r="J571" s="48"/>
      <c r="K571" s="48"/>
    </row>
    <row r="572" spans="10:11" ht="16" x14ac:dyDescent="0.2">
      <c r="J572" s="48"/>
      <c r="K572" s="48"/>
    </row>
    <row r="573" spans="10:11" ht="16" x14ac:dyDescent="0.2">
      <c r="J573" s="48"/>
      <c r="K573" s="48"/>
    </row>
    <row r="574" spans="10:11" ht="16" x14ac:dyDescent="0.2">
      <c r="J574" s="48"/>
      <c r="K574" s="48"/>
    </row>
    <row r="575" spans="10:11" ht="16" x14ac:dyDescent="0.2">
      <c r="J575" s="48"/>
      <c r="K575" s="48"/>
    </row>
    <row r="576" spans="10:11" ht="16" x14ac:dyDescent="0.2">
      <c r="J576" s="48"/>
      <c r="K576" s="48"/>
    </row>
    <row r="577" spans="10:11" ht="16" x14ac:dyDescent="0.2">
      <c r="J577" s="48"/>
      <c r="K577" s="48"/>
    </row>
    <row r="578" spans="10:11" ht="16" x14ac:dyDescent="0.2">
      <c r="J578" s="48"/>
      <c r="K578" s="48"/>
    </row>
    <row r="579" spans="10:11" ht="16" x14ac:dyDescent="0.2">
      <c r="J579" s="48"/>
      <c r="K579" s="48"/>
    </row>
    <row r="580" spans="10:11" ht="16" x14ac:dyDescent="0.2">
      <c r="J580" s="48"/>
      <c r="K580" s="48"/>
    </row>
    <row r="581" spans="10:11" ht="16" x14ac:dyDescent="0.2">
      <c r="J581" s="48"/>
      <c r="K581" s="48"/>
    </row>
    <row r="582" spans="10:11" ht="16" x14ac:dyDescent="0.2">
      <c r="J582" s="48"/>
      <c r="K582" s="48"/>
    </row>
    <row r="583" spans="10:11" ht="16" x14ac:dyDescent="0.2">
      <c r="J583" s="48"/>
      <c r="K583" s="48"/>
    </row>
    <row r="584" spans="10:11" ht="16" x14ac:dyDescent="0.2">
      <c r="J584" s="48"/>
      <c r="K584" s="48"/>
    </row>
    <row r="585" spans="10:11" ht="16" x14ac:dyDescent="0.2">
      <c r="J585" s="48"/>
      <c r="K585" s="48"/>
    </row>
    <row r="586" spans="10:11" ht="16" x14ac:dyDescent="0.2">
      <c r="J586" s="48"/>
      <c r="K586" s="48"/>
    </row>
    <row r="587" spans="10:11" ht="16" x14ac:dyDescent="0.2">
      <c r="J587" s="48"/>
      <c r="K587" s="48"/>
    </row>
    <row r="588" spans="10:11" ht="16" x14ac:dyDescent="0.2">
      <c r="J588" s="48"/>
      <c r="K588" s="48"/>
    </row>
    <row r="589" spans="10:11" ht="16" x14ac:dyDescent="0.2">
      <c r="J589" s="48"/>
      <c r="K589" s="48"/>
    </row>
    <row r="590" spans="10:11" ht="16" x14ac:dyDescent="0.2">
      <c r="J590" s="48"/>
      <c r="K590" s="48"/>
    </row>
    <row r="591" spans="10:11" ht="16" x14ac:dyDescent="0.2">
      <c r="J591" s="48"/>
      <c r="K591" s="48"/>
    </row>
    <row r="592" spans="10:11" ht="16" x14ac:dyDescent="0.2">
      <c r="J592" s="48"/>
      <c r="K592" s="48"/>
    </row>
    <row r="593" spans="10:11" ht="16" x14ac:dyDescent="0.2">
      <c r="J593" s="48"/>
      <c r="K593" s="48"/>
    </row>
    <row r="594" spans="10:11" ht="16" x14ac:dyDescent="0.2">
      <c r="J594" s="48"/>
      <c r="K594" s="48"/>
    </row>
    <row r="595" spans="10:11" ht="16" x14ac:dyDescent="0.2">
      <c r="J595" s="48"/>
      <c r="K595" s="48"/>
    </row>
    <row r="596" spans="10:11" ht="16" x14ac:dyDescent="0.2">
      <c r="J596" s="48"/>
      <c r="K596" s="48"/>
    </row>
    <row r="597" spans="10:11" ht="16" x14ac:dyDescent="0.2">
      <c r="J597" s="48"/>
      <c r="K597" s="48"/>
    </row>
    <row r="598" spans="10:11" ht="16" x14ac:dyDescent="0.2">
      <c r="J598" s="48"/>
      <c r="K598" s="48"/>
    </row>
    <row r="599" spans="10:11" ht="16" x14ac:dyDescent="0.2">
      <c r="J599" s="48"/>
      <c r="K599" s="48"/>
    </row>
    <row r="600" spans="10:11" ht="16" x14ac:dyDescent="0.2">
      <c r="J600" s="48"/>
      <c r="K600" s="48"/>
    </row>
    <row r="601" spans="10:11" ht="16" x14ac:dyDescent="0.2">
      <c r="J601" s="48"/>
      <c r="K601" s="48"/>
    </row>
    <row r="602" spans="10:11" ht="16" x14ac:dyDescent="0.2">
      <c r="J602" s="48"/>
      <c r="K602" s="48"/>
    </row>
    <row r="603" spans="10:11" ht="16" x14ac:dyDescent="0.2">
      <c r="J603" s="48"/>
      <c r="K603" s="48"/>
    </row>
    <row r="604" spans="10:11" ht="16" x14ac:dyDescent="0.2">
      <c r="J604" s="48"/>
      <c r="K604" s="48"/>
    </row>
    <row r="605" spans="10:11" ht="16" x14ac:dyDescent="0.2">
      <c r="J605" s="48"/>
      <c r="K605" s="48"/>
    </row>
    <row r="606" spans="10:11" ht="16" x14ac:dyDescent="0.2">
      <c r="J606" s="48"/>
      <c r="K606" s="48"/>
    </row>
    <row r="607" spans="10:11" ht="16" x14ac:dyDescent="0.2">
      <c r="J607" s="48"/>
      <c r="K607" s="48"/>
    </row>
    <row r="608" spans="10:11" ht="16" x14ac:dyDescent="0.2">
      <c r="J608" s="48"/>
      <c r="K608" s="48"/>
    </row>
    <row r="609" spans="10:11" ht="16" x14ac:dyDescent="0.2">
      <c r="J609" s="48"/>
      <c r="K609" s="48"/>
    </row>
    <row r="610" spans="10:11" ht="16" x14ac:dyDescent="0.2">
      <c r="J610" s="48"/>
      <c r="K610" s="48"/>
    </row>
    <row r="611" spans="10:11" ht="16" x14ac:dyDescent="0.2">
      <c r="J611" s="48"/>
      <c r="K611" s="48"/>
    </row>
    <row r="612" spans="10:11" ht="16" x14ac:dyDescent="0.2">
      <c r="J612" s="48"/>
      <c r="K612" s="48"/>
    </row>
    <row r="613" spans="10:11" ht="16" x14ac:dyDescent="0.2">
      <c r="J613" s="48"/>
      <c r="K613" s="48"/>
    </row>
    <row r="614" spans="10:11" ht="16" x14ac:dyDescent="0.2">
      <c r="J614" s="48"/>
      <c r="K614" s="48"/>
    </row>
    <row r="615" spans="10:11" ht="16" x14ac:dyDescent="0.2">
      <c r="J615" s="48"/>
      <c r="K615" s="48"/>
    </row>
    <row r="616" spans="10:11" ht="16" x14ac:dyDescent="0.2">
      <c r="J616" s="48"/>
      <c r="K616" s="48"/>
    </row>
    <row r="617" spans="10:11" ht="16" x14ac:dyDescent="0.2">
      <c r="J617" s="48"/>
      <c r="K617" s="48"/>
    </row>
    <row r="618" spans="10:11" ht="16" x14ac:dyDescent="0.2">
      <c r="J618" s="48"/>
      <c r="K618" s="48"/>
    </row>
    <row r="619" spans="10:11" ht="16" x14ac:dyDescent="0.2">
      <c r="J619" s="48"/>
      <c r="K619" s="48"/>
    </row>
    <row r="620" spans="10:11" ht="16" x14ac:dyDescent="0.2">
      <c r="J620" s="48"/>
      <c r="K620" s="48"/>
    </row>
    <row r="621" spans="10:11" ht="16" x14ac:dyDescent="0.2">
      <c r="J621" s="48"/>
      <c r="K621" s="48"/>
    </row>
    <row r="622" spans="10:11" ht="16" x14ac:dyDescent="0.2">
      <c r="J622" s="48"/>
      <c r="K622" s="48"/>
    </row>
    <row r="623" spans="10:11" ht="16" x14ac:dyDescent="0.2">
      <c r="J623" s="48"/>
      <c r="K623" s="48"/>
    </row>
    <row r="624" spans="10:11" ht="16" x14ac:dyDescent="0.2">
      <c r="J624" s="48"/>
      <c r="K624" s="48"/>
    </row>
    <row r="625" spans="10:11" ht="16" x14ac:dyDescent="0.2">
      <c r="J625" s="48"/>
      <c r="K625" s="48"/>
    </row>
    <row r="626" spans="10:11" ht="16" x14ac:dyDescent="0.2">
      <c r="J626" s="48"/>
      <c r="K626" s="48"/>
    </row>
    <row r="627" spans="10:11" ht="16" x14ac:dyDescent="0.2">
      <c r="J627" s="48"/>
      <c r="K627" s="48"/>
    </row>
    <row r="628" spans="10:11" ht="16" x14ac:dyDescent="0.2">
      <c r="J628" s="48"/>
      <c r="K628" s="48"/>
    </row>
    <row r="629" spans="10:11" ht="16" x14ac:dyDescent="0.2">
      <c r="J629" s="48"/>
      <c r="K629" s="48"/>
    </row>
    <row r="630" spans="10:11" ht="16" x14ac:dyDescent="0.2">
      <c r="J630" s="48"/>
      <c r="K630" s="48"/>
    </row>
    <row r="631" spans="10:11" ht="16" x14ac:dyDescent="0.2">
      <c r="J631" s="48"/>
      <c r="K631" s="48"/>
    </row>
    <row r="632" spans="10:11" ht="16" x14ac:dyDescent="0.2">
      <c r="J632" s="48"/>
      <c r="K632" s="48"/>
    </row>
    <row r="633" spans="10:11" ht="16" x14ac:dyDescent="0.2">
      <c r="J633" s="48"/>
      <c r="K633" s="48"/>
    </row>
    <row r="634" spans="10:11" ht="16" x14ac:dyDescent="0.2">
      <c r="J634" s="48"/>
      <c r="K634" s="48"/>
    </row>
    <row r="635" spans="10:11" ht="16" x14ac:dyDescent="0.2">
      <c r="J635" s="48"/>
      <c r="K635" s="48"/>
    </row>
    <row r="636" spans="10:11" ht="16" x14ac:dyDescent="0.2">
      <c r="J636" s="48"/>
      <c r="K636" s="48"/>
    </row>
    <row r="637" spans="10:11" ht="16" x14ac:dyDescent="0.2">
      <c r="J637" s="48"/>
      <c r="K637" s="48"/>
    </row>
    <row r="638" spans="10:11" ht="16" x14ac:dyDescent="0.2">
      <c r="J638" s="48"/>
      <c r="K638" s="48"/>
    </row>
    <row r="639" spans="10:11" ht="16" x14ac:dyDescent="0.2">
      <c r="J639" s="48"/>
      <c r="K639" s="48"/>
    </row>
    <row r="640" spans="10:11" ht="16" x14ac:dyDescent="0.2">
      <c r="J640" s="48"/>
      <c r="K640" s="48"/>
    </row>
    <row r="641" spans="10:11" ht="16" x14ac:dyDescent="0.2">
      <c r="J641" s="48"/>
      <c r="K641" s="48"/>
    </row>
    <row r="642" spans="10:11" ht="16" x14ac:dyDescent="0.2">
      <c r="J642" s="48"/>
      <c r="K642" s="48"/>
    </row>
    <row r="643" spans="10:11" ht="16" x14ac:dyDescent="0.2">
      <c r="J643" s="48"/>
      <c r="K643" s="48"/>
    </row>
    <row r="644" spans="10:11" ht="16" x14ac:dyDescent="0.2">
      <c r="J644" s="48"/>
      <c r="K644" s="48"/>
    </row>
    <row r="645" spans="10:11" ht="16" x14ac:dyDescent="0.2">
      <c r="J645" s="48"/>
      <c r="K645" s="48"/>
    </row>
    <row r="646" spans="10:11" ht="16" x14ac:dyDescent="0.2">
      <c r="J646" s="48"/>
      <c r="K646" s="48"/>
    </row>
    <row r="647" spans="10:11" ht="16" x14ac:dyDescent="0.2">
      <c r="J647" s="48"/>
      <c r="K647" s="48"/>
    </row>
    <row r="648" spans="10:11" ht="16" x14ac:dyDescent="0.2">
      <c r="J648" s="48"/>
      <c r="K648" s="48"/>
    </row>
    <row r="649" spans="10:11" ht="16" x14ac:dyDescent="0.2">
      <c r="J649" s="48"/>
      <c r="K649" s="48"/>
    </row>
    <row r="650" spans="10:11" ht="16" x14ac:dyDescent="0.2">
      <c r="J650" s="48"/>
      <c r="K650" s="48"/>
    </row>
    <row r="651" spans="10:11" ht="16" x14ac:dyDescent="0.2">
      <c r="J651" s="48"/>
      <c r="K651" s="48"/>
    </row>
    <row r="652" spans="10:11" ht="16" x14ac:dyDescent="0.2">
      <c r="J652" s="48"/>
      <c r="K652" s="48"/>
    </row>
    <row r="653" spans="10:11" ht="16" x14ac:dyDescent="0.2">
      <c r="J653" s="48"/>
      <c r="K653" s="48"/>
    </row>
    <row r="654" spans="10:11" ht="16" x14ac:dyDescent="0.2">
      <c r="J654" s="48"/>
      <c r="K654" s="48"/>
    </row>
    <row r="655" spans="10:11" ht="16" x14ac:dyDescent="0.2">
      <c r="J655" s="48"/>
      <c r="K655" s="48"/>
    </row>
    <row r="656" spans="10:11" ht="16" x14ac:dyDescent="0.2">
      <c r="J656" s="48"/>
      <c r="K656" s="48"/>
    </row>
    <row r="657" spans="10:11" ht="16" x14ac:dyDescent="0.2">
      <c r="J657" s="48"/>
      <c r="K657" s="48"/>
    </row>
    <row r="658" spans="10:11" ht="16" x14ac:dyDescent="0.2">
      <c r="J658" s="48"/>
      <c r="K658" s="48"/>
    </row>
    <row r="659" spans="10:11" ht="16" x14ac:dyDescent="0.2">
      <c r="J659" s="48"/>
      <c r="K659" s="48"/>
    </row>
    <row r="660" spans="10:11" ht="16" x14ac:dyDescent="0.2">
      <c r="J660" s="48"/>
      <c r="K660" s="48"/>
    </row>
    <row r="661" spans="10:11" ht="16" x14ac:dyDescent="0.2">
      <c r="J661" s="48"/>
      <c r="K661" s="48"/>
    </row>
    <row r="662" spans="10:11" ht="16" x14ac:dyDescent="0.2">
      <c r="J662" s="48"/>
      <c r="K662" s="48"/>
    </row>
    <row r="663" spans="10:11" ht="16" x14ac:dyDescent="0.2">
      <c r="J663" s="48"/>
      <c r="K663" s="48"/>
    </row>
    <row r="664" spans="10:11" ht="16" x14ac:dyDescent="0.2">
      <c r="J664" s="48"/>
      <c r="K664" s="48"/>
    </row>
    <row r="665" spans="10:11" ht="16" x14ac:dyDescent="0.2">
      <c r="J665" s="48"/>
      <c r="K665" s="48"/>
    </row>
    <row r="666" spans="10:11" ht="16" x14ac:dyDescent="0.2">
      <c r="J666" s="48"/>
      <c r="K666" s="48"/>
    </row>
    <row r="667" spans="10:11" ht="16" x14ac:dyDescent="0.2">
      <c r="J667" s="48"/>
      <c r="K667" s="48"/>
    </row>
    <row r="668" spans="10:11" ht="16" x14ac:dyDescent="0.2">
      <c r="J668" s="48"/>
      <c r="K668" s="48"/>
    </row>
    <row r="669" spans="10:11" ht="16" x14ac:dyDescent="0.2">
      <c r="J669" s="48"/>
      <c r="K669" s="48"/>
    </row>
    <row r="670" spans="10:11" ht="16" x14ac:dyDescent="0.2">
      <c r="J670" s="48"/>
      <c r="K670" s="48"/>
    </row>
    <row r="671" spans="10:11" ht="16" x14ac:dyDescent="0.2">
      <c r="J671" s="48"/>
      <c r="K671" s="48"/>
    </row>
    <row r="672" spans="10:11" ht="16" x14ac:dyDescent="0.2">
      <c r="J672" s="48"/>
      <c r="K672" s="48"/>
    </row>
    <row r="673" spans="10:11" ht="16" x14ac:dyDescent="0.2">
      <c r="J673" s="48"/>
      <c r="K673" s="48"/>
    </row>
    <row r="674" spans="10:11" ht="16" x14ac:dyDescent="0.2">
      <c r="J674" s="48"/>
      <c r="K674" s="48"/>
    </row>
    <row r="675" spans="10:11" ht="16" x14ac:dyDescent="0.2">
      <c r="J675" s="48"/>
      <c r="K675" s="48"/>
    </row>
    <row r="676" spans="10:11" ht="16" x14ac:dyDescent="0.2">
      <c r="J676" s="48"/>
      <c r="K676" s="48"/>
    </row>
    <row r="677" spans="10:11" ht="16" x14ac:dyDescent="0.2">
      <c r="J677" s="48"/>
      <c r="K677" s="48"/>
    </row>
    <row r="678" spans="10:11" ht="16" x14ac:dyDescent="0.2">
      <c r="J678" s="48"/>
      <c r="K678" s="48"/>
    </row>
    <row r="679" spans="10:11" ht="16" x14ac:dyDescent="0.2">
      <c r="J679" s="48"/>
      <c r="K679" s="48"/>
    </row>
    <row r="680" spans="10:11" ht="16" x14ac:dyDescent="0.2">
      <c r="J680" s="48"/>
      <c r="K680" s="48"/>
    </row>
    <row r="681" spans="10:11" ht="16" x14ac:dyDescent="0.2">
      <c r="J681" s="48"/>
      <c r="K681" s="48"/>
    </row>
    <row r="682" spans="10:11" ht="16" x14ac:dyDescent="0.2">
      <c r="J682" s="48"/>
      <c r="K682" s="48"/>
    </row>
    <row r="683" spans="10:11" ht="16" x14ac:dyDescent="0.2">
      <c r="J683" s="48"/>
      <c r="K683" s="48"/>
    </row>
    <row r="684" spans="10:11" ht="16" x14ac:dyDescent="0.2">
      <c r="J684" s="48"/>
      <c r="K684" s="48"/>
    </row>
    <row r="685" spans="10:11" ht="16" x14ac:dyDescent="0.2">
      <c r="J685" s="48"/>
      <c r="K685" s="48"/>
    </row>
    <row r="686" spans="10:11" ht="16" x14ac:dyDescent="0.2">
      <c r="J686" s="48"/>
      <c r="K686" s="48"/>
    </row>
    <row r="687" spans="10:11" ht="16" x14ac:dyDescent="0.2">
      <c r="J687" s="48"/>
      <c r="K687" s="48"/>
    </row>
    <row r="688" spans="10:11" ht="16" x14ac:dyDescent="0.2">
      <c r="J688" s="48"/>
      <c r="K688" s="48"/>
    </row>
    <row r="689" spans="10:11" ht="16" x14ac:dyDescent="0.2">
      <c r="J689" s="48"/>
      <c r="K689" s="48"/>
    </row>
    <row r="690" spans="10:11" ht="16" x14ac:dyDescent="0.2">
      <c r="J690" s="48"/>
      <c r="K690" s="48"/>
    </row>
    <row r="691" spans="10:11" ht="16" x14ac:dyDescent="0.2">
      <c r="J691" s="48"/>
      <c r="K691" s="48"/>
    </row>
    <row r="692" spans="10:11" ht="16" x14ac:dyDescent="0.2">
      <c r="J692" s="48"/>
      <c r="K692" s="48"/>
    </row>
    <row r="693" spans="10:11" ht="16" x14ac:dyDescent="0.2">
      <c r="J693" s="48"/>
      <c r="K693" s="48"/>
    </row>
    <row r="694" spans="10:11" ht="16" x14ac:dyDescent="0.2">
      <c r="J694" s="48"/>
      <c r="K694" s="48"/>
    </row>
    <row r="695" spans="10:11" ht="16" x14ac:dyDescent="0.2">
      <c r="J695" s="48"/>
      <c r="K695" s="48"/>
    </row>
    <row r="696" spans="10:11" ht="16" x14ac:dyDescent="0.2">
      <c r="J696" s="48"/>
      <c r="K696" s="48"/>
    </row>
    <row r="697" spans="10:11" ht="16" x14ac:dyDescent="0.2">
      <c r="J697" s="48"/>
      <c r="K697" s="48"/>
    </row>
    <row r="698" spans="10:11" ht="16" x14ac:dyDescent="0.2">
      <c r="J698" s="48"/>
      <c r="K698" s="48"/>
    </row>
    <row r="699" spans="10:11" ht="16" x14ac:dyDescent="0.2">
      <c r="J699" s="48"/>
      <c r="K699" s="48"/>
    </row>
    <row r="700" spans="10:11" ht="16" x14ac:dyDescent="0.2">
      <c r="J700" s="48"/>
      <c r="K700" s="48"/>
    </row>
    <row r="701" spans="10:11" ht="16" x14ac:dyDescent="0.2">
      <c r="J701" s="48"/>
      <c r="K701" s="48"/>
    </row>
    <row r="702" spans="10:11" ht="16" x14ac:dyDescent="0.2">
      <c r="J702" s="48"/>
      <c r="K702" s="48"/>
    </row>
    <row r="703" spans="10:11" ht="16" x14ac:dyDescent="0.2">
      <c r="J703" s="48"/>
      <c r="K703" s="48"/>
    </row>
    <row r="704" spans="10:11" ht="16" x14ac:dyDescent="0.2">
      <c r="J704" s="48"/>
      <c r="K704" s="48"/>
    </row>
    <row r="705" spans="10:11" ht="16" x14ac:dyDescent="0.2">
      <c r="J705" s="48"/>
      <c r="K705" s="48"/>
    </row>
    <row r="706" spans="10:11" ht="16" x14ac:dyDescent="0.2">
      <c r="J706" s="48"/>
      <c r="K706" s="48"/>
    </row>
    <row r="707" spans="10:11" ht="16" x14ac:dyDescent="0.2">
      <c r="J707" s="48"/>
      <c r="K707" s="48"/>
    </row>
    <row r="708" spans="10:11" ht="16" x14ac:dyDescent="0.2">
      <c r="J708" s="48"/>
      <c r="K708" s="48"/>
    </row>
    <row r="709" spans="10:11" ht="16" x14ac:dyDescent="0.2">
      <c r="J709" s="48"/>
      <c r="K709" s="48"/>
    </row>
    <row r="710" spans="10:11" ht="16" x14ac:dyDescent="0.2">
      <c r="J710" s="48"/>
      <c r="K710" s="48"/>
    </row>
    <row r="711" spans="10:11" ht="16" x14ac:dyDescent="0.2">
      <c r="J711" s="48"/>
      <c r="K711" s="48"/>
    </row>
    <row r="712" spans="10:11" ht="16" x14ac:dyDescent="0.2">
      <c r="J712" s="48"/>
      <c r="K712" s="48"/>
    </row>
    <row r="713" spans="10:11" ht="16" x14ac:dyDescent="0.2">
      <c r="J713" s="48"/>
      <c r="K713" s="48"/>
    </row>
    <row r="714" spans="10:11" ht="16" x14ac:dyDescent="0.2">
      <c r="J714" s="48"/>
      <c r="K714" s="48"/>
    </row>
    <row r="715" spans="10:11" ht="16" x14ac:dyDescent="0.2">
      <c r="J715" s="48"/>
      <c r="K715" s="48"/>
    </row>
    <row r="716" spans="10:11" ht="16" x14ac:dyDescent="0.2">
      <c r="J716" s="48"/>
      <c r="K716" s="48"/>
    </row>
    <row r="717" spans="10:11" ht="16" x14ac:dyDescent="0.2">
      <c r="J717" s="48"/>
      <c r="K717" s="48"/>
    </row>
    <row r="718" spans="10:11" ht="16" x14ac:dyDescent="0.2">
      <c r="J718" s="48"/>
      <c r="K718" s="48"/>
    </row>
    <row r="719" spans="10:11" ht="16" x14ac:dyDescent="0.2">
      <c r="J719" s="48"/>
      <c r="K719" s="48"/>
    </row>
    <row r="720" spans="10:11" ht="16" x14ac:dyDescent="0.2">
      <c r="J720" s="48"/>
      <c r="K720" s="48"/>
    </row>
    <row r="721" spans="10:11" ht="16" x14ac:dyDescent="0.2">
      <c r="J721" s="48"/>
      <c r="K721" s="48"/>
    </row>
    <row r="722" spans="10:11" ht="16" x14ac:dyDescent="0.2">
      <c r="J722" s="48"/>
      <c r="K722" s="48"/>
    </row>
    <row r="723" spans="10:11" ht="16" x14ac:dyDescent="0.2">
      <c r="J723" s="48"/>
      <c r="K723" s="48"/>
    </row>
    <row r="724" spans="10:11" ht="16" x14ac:dyDescent="0.2">
      <c r="J724" s="48"/>
      <c r="K724" s="48"/>
    </row>
    <row r="725" spans="10:11" ht="16" x14ac:dyDescent="0.2">
      <c r="J725" s="48"/>
      <c r="K725" s="48"/>
    </row>
    <row r="726" spans="10:11" ht="16" x14ac:dyDescent="0.2">
      <c r="J726" s="48"/>
      <c r="K726" s="48"/>
    </row>
    <row r="727" spans="10:11" ht="16" x14ac:dyDescent="0.2">
      <c r="J727" s="48"/>
      <c r="K727" s="48"/>
    </row>
    <row r="728" spans="10:11" ht="16" x14ac:dyDescent="0.2">
      <c r="J728" s="48"/>
      <c r="K728" s="48"/>
    </row>
    <row r="729" spans="10:11" ht="16" x14ac:dyDescent="0.2">
      <c r="J729" s="48"/>
      <c r="K729" s="48"/>
    </row>
    <row r="730" spans="10:11" ht="16" x14ac:dyDescent="0.2">
      <c r="J730" s="48"/>
      <c r="K730" s="48"/>
    </row>
    <row r="731" spans="10:11" ht="16" x14ac:dyDescent="0.2">
      <c r="J731" s="48"/>
      <c r="K731" s="48"/>
    </row>
    <row r="732" spans="10:11" ht="16" x14ac:dyDescent="0.2">
      <c r="J732" s="48"/>
      <c r="K732" s="48"/>
    </row>
    <row r="733" spans="10:11" ht="16" x14ac:dyDescent="0.2">
      <c r="J733" s="48"/>
      <c r="K733" s="48"/>
    </row>
    <row r="734" spans="10:11" ht="16" x14ac:dyDescent="0.2">
      <c r="J734" s="48"/>
      <c r="K734" s="48"/>
    </row>
    <row r="735" spans="10:11" ht="16" x14ac:dyDescent="0.2">
      <c r="J735" s="48"/>
      <c r="K735" s="48"/>
    </row>
    <row r="736" spans="10:11" ht="16" x14ac:dyDescent="0.2">
      <c r="J736" s="48"/>
      <c r="K736" s="48"/>
    </row>
    <row r="737" spans="10:11" ht="16" x14ac:dyDescent="0.2">
      <c r="J737" s="48"/>
      <c r="K737" s="48"/>
    </row>
    <row r="738" spans="10:11" ht="16" x14ac:dyDescent="0.2">
      <c r="J738" s="48"/>
      <c r="K738" s="48"/>
    </row>
    <row r="739" spans="10:11" ht="16" x14ac:dyDescent="0.2">
      <c r="J739" s="48"/>
      <c r="K739" s="48"/>
    </row>
    <row r="740" spans="10:11" ht="16" x14ac:dyDescent="0.2">
      <c r="J740" s="48"/>
      <c r="K740" s="48"/>
    </row>
    <row r="741" spans="10:11" ht="16" x14ac:dyDescent="0.2">
      <c r="J741" s="48"/>
      <c r="K741" s="48"/>
    </row>
    <row r="742" spans="10:11" ht="16" x14ac:dyDescent="0.2">
      <c r="J742" s="48"/>
      <c r="K742" s="48"/>
    </row>
    <row r="743" spans="10:11" ht="16" x14ac:dyDescent="0.2">
      <c r="J743" s="48"/>
      <c r="K743" s="48"/>
    </row>
    <row r="744" spans="10:11" ht="16" x14ac:dyDescent="0.2">
      <c r="J744" s="48"/>
      <c r="K744" s="48"/>
    </row>
    <row r="745" spans="10:11" ht="16" x14ac:dyDescent="0.2">
      <c r="J745" s="48"/>
      <c r="K745" s="48"/>
    </row>
    <row r="746" spans="10:11" ht="16" x14ac:dyDescent="0.2">
      <c r="J746" s="48"/>
      <c r="K746" s="48"/>
    </row>
    <row r="747" spans="10:11" ht="16" x14ac:dyDescent="0.2">
      <c r="J747" s="48"/>
      <c r="K747" s="48"/>
    </row>
    <row r="748" spans="10:11" ht="16" x14ac:dyDescent="0.2">
      <c r="J748" s="48"/>
      <c r="K748" s="48"/>
    </row>
    <row r="749" spans="10:11" ht="16" x14ac:dyDescent="0.2">
      <c r="J749" s="48"/>
      <c r="K749" s="48"/>
    </row>
    <row r="750" spans="10:11" ht="16" x14ac:dyDescent="0.2">
      <c r="J750" s="48"/>
      <c r="K750" s="48"/>
    </row>
    <row r="751" spans="10:11" ht="16" x14ac:dyDescent="0.2">
      <c r="J751" s="48"/>
      <c r="K751" s="48"/>
    </row>
    <row r="752" spans="10:11" ht="16" x14ac:dyDescent="0.2">
      <c r="J752" s="48"/>
      <c r="K752" s="48"/>
    </row>
    <row r="753" spans="10:11" ht="16" x14ac:dyDescent="0.2">
      <c r="J753" s="48"/>
      <c r="K753" s="48"/>
    </row>
    <row r="754" spans="10:11" ht="16" x14ac:dyDescent="0.2">
      <c r="J754" s="48"/>
      <c r="K754" s="48"/>
    </row>
    <row r="755" spans="10:11" ht="16" x14ac:dyDescent="0.2">
      <c r="J755" s="48"/>
      <c r="K755" s="48"/>
    </row>
    <row r="756" spans="10:11" ht="16" x14ac:dyDescent="0.2">
      <c r="J756" s="48"/>
      <c r="K756" s="48"/>
    </row>
    <row r="757" spans="10:11" ht="16" x14ac:dyDescent="0.2">
      <c r="J757" s="48"/>
      <c r="K757" s="48"/>
    </row>
    <row r="758" spans="10:11" ht="16" x14ac:dyDescent="0.2">
      <c r="J758" s="48"/>
      <c r="K758" s="48"/>
    </row>
    <row r="759" spans="10:11" ht="16" x14ac:dyDescent="0.2">
      <c r="J759" s="48"/>
      <c r="K759" s="48"/>
    </row>
    <row r="760" spans="10:11" ht="16" x14ac:dyDescent="0.2">
      <c r="J760" s="48"/>
      <c r="K760" s="48"/>
    </row>
    <row r="761" spans="10:11" ht="16" x14ac:dyDescent="0.2">
      <c r="J761" s="48"/>
      <c r="K761" s="48"/>
    </row>
    <row r="762" spans="10:11" ht="16" x14ac:dyDescent="0.2">
      <c r="J762" s="48"/>
      <c r="K762" s="48"/>
    </row>
    <row r="763" spans="10:11" ht="16" x14ac:dyDescent="0.2">
      <c r="J763" s="48"/>
      <c r="K763" s="48"/>
    </row>
    <row r="764" spans="10:11" ht="16" x14ac:dyDescent="0.2">
      <c r="J764" s="48"/>
      <c r="K764" s="48"/>
    </row>
    <row r="765" spans="10:11" ht="16" x14ac:dyDescent="0.2">
      <c r="J765" s="48"/>
      <c r="K765" s="48"/>
    </row>
    <row r="766" spans="10:11" ht="16" x14ac:dyDescent="0.2">
      <c r="J766" s="48"/>
      <c r="K766" s="48"/>
    </row>
    <row r="767" spans="10:11" ht="16" x14ac:dyDescent="0.2">
      <c r="J767" s="48"/>
      <c r="K767" s="48"/>
    </row>
    <row r="768" spans="10:11" ht="16" x14ac:dyDescent="0.2">
      <c r="J768" s="48"/>
      <c r="K768" s="48"/>
    </row>
    <row r="769" spans="10:11" ht="16" x14ac:dyDescent="0.2">
      <c r="J769" s="48"/>
      <c r="K769" s="48"/>
    </row>
    <row r="770" spans="10:11" ht="16" x14ac:dyDescent="0.2">
      <c r="J770" s="48"/>
      <c r="K770" s="48"/>
    </row>
    <row r="771" spans="10:11" ht="16" x14ac:dyDescent="0.2">
      <c r="J771" s="48"/>
      <c r="K771" s="48"/>
    </row>
    <row r="772" spans="10:11" ht="16" x14ac:dyDescent="0.2">
      <c r="J772" s="48"/>
      <c r="K772" s="48"/>
    </row>
    <row r="773" spans="10:11" ht="16" x14ac:dyDescent="0.2">
      <c r="J773" s="48"/>
      <c r="K773" s="48"/>
    </row>
    <row r="774" spans="10:11" ht="16" x14ac:dyDescent="0.2">
      <c r="J774" s="48"/>
      <c r="K774" s="48"/>
    </row>
    <row r="775" spans="10:11" ht="16" x14ac:dyDescent="0.2">
      <c r="J775" s="48"/>
      <c r="K775" s="48"/>
    </row>
    <row r="776" spans="10:11" ht="16" x14ac:dyDescent="0.2">
      <c r="J776" s="48"/>
      <c r="K776" s="48"/>
    </row>
    <row r="777" spans="10:11" ht="16" x14ac:dyDescent="0.2">
      <c r="J777" s="48"/>
      <c r="K777" s="48"/>
    </row>
    <row r="778" spans="10:11" ht="16" x14ac:dyDescent="0.2">
      <c r="J778" s="48"/>
      <c r="K778" s="48"/>
    </row>
    <row r="779" spans="10:11" ht="16" x14ac:dyDescent="0.2">
      <c r="J779" s="48"/>
      <c r="K779" s="48"/>
    </row>
    <row r="780" spans="10:11" ht="16" x14ac:dyDescent="0.2">
      <c r="J780" s="48"/>
      <c r="K780" s="48"/>
    </row>
    <row r="781" spans="10:11" ht="16" x14ac:dyDescent="0.2">
      <c r="J781" s="48"/>
      <c r="K781" s="48"/>
    </row>
    <row r="782" spans="10:11" ht="16" x14ac:dyDescent="0.2">
      <c r="J782" s="48"/>
      <c r="K782" s="48"/>
    </row>
    <row r="783" spans="10:11" ht="16" x14ac:dyDescent="0.2">
      <c r="J783" s="48"/>
      <c r="K783" s="48"/>
    </row>
    <row r="784" spans="10:11" ht="16" x14ac:dyDescent="0.2">
      <c r="J784" s="48"/>
      <c r="K784" s="48"/>
    </row>
    <row r="785" spans="10:11" ht="16" x14ac:dyDescent="0.2">
      <c r="J785" s="48"/>
      <c r="K785" s="48"/>
    </row>
    <row r="786" spans="10:11" ht="16" x14ac:dyDescent="0.2">
      <c r="J786" s="48"/>
      <c r="K786" s="48"/>
    </row>
    <row r="787" spans="10:11" ht="16" x14ac:dyDescent="0.2">
      <c r="J787" s="48"/>
      <c r="K787" s="48"/>
    </row>
    <row r="788" spans="10:11" ht="16" x14ac:dyDescent="0.2">
      <c r="J788" s="48"/>
      <c r="K788" s="48"/>
    </row>
    <row r="789" spans="10:11" ht="16" x14ac:dyDescent="0.2">
      <c r="J789" s="48"/>
      <c r="K789" s="48"/>
    </row>
    <row r="790" spans="10:11" ht="16" x14ac:dyDescent="0.2">
      <c r="J790" s="48"/>
      <c r="K790" s="48"/>
    </row>
    <row r="791" spans="10:11" ht="16" x14ac:dyDescent="0.2">
      <c r="J791" s="48"/>
      <c r="K791" s="48"/>
    </row>
    <row r="792" spans="10:11" ht="16" x14ac:dyDescent="0.2">
      <c r="J792" s="48"/>
      <c r="K792" s="48"/>
    </row>
    <row r="793" spans="10:11" ht="16" x14ac:dyDescent="0.2">
      <c r="J793" s="48"/>
      <c r="K793" s="48"/>
    </row>
    <row r="794" spans="10:11" ht="16" x14ac:dyDescent="0.2">
      <c r="J794" s="48"/>
      <c r="K794" s="48"/>
    </row>
    <row r="795" spans="10:11" ht="16" x14ac:dyDescent="0.2">
      <c r="J795" s="48"/>
      <c r="K795" s="48"/>
    </row>
    <row r="796" spans="10:11" ht="16" x14ac:dyDescent="0.2">
      <c r="J796" s="48"/>
      <c r="K796" s="48"/>
    </row>
    <row r="797" spans="10:11" ht="16" x14ac:dyDescent="0.2">
      <c r="J797" s="48"/>
      <c r="K797" s="48"/>
    </row>
    <row r="798" spans="10:11" ht="16" x14ac:dyDescent="0.2">
      <c r="J798" s="48"/>
      <c r="K798" s="48"/>
    </row>
    <row r="799" spans="10:11" ht="16" x14ac:dyDescent="0.2">
      <c r="J799" s="48"/>
      <c r="K799" s="48"/>
    </row>
    <row r="800" spans="10:11" ht="16" x14ac:dyDescent="0.2">
      <c r="J800" s="48"/>
      <c r="K800" s="48"/>
    </row>
    <row r="801" spans="10:11" ht="16" x14ac:dyDescent="0.2">
      <c r="J801" s="48"/>
      <c r="K801" s="48"/>
    </row>
    <row r="802" spans="10:11" ht="16" x14ac:dyDescent="0.2">
      <c r="J802" s="48"/>
      <c r="K802" s="48"/>
    </row>
    <row r="803" spans="10:11" ht="16" x14ac:dyDescent="0.2">
      <c r="J803" s="48"/>
      <c r="K803" s="48"/>
    </row>
    <row r="804" spans="10:11" ht="16" x14ac:dyDescent="0.2">
      <c r="J804" s="48"/>
      <c r="K804" s="48"/>
    </row>
    <row r="805" spans="10:11" ht="16" x14ac:dyDescent="0.2">
      <c r="J805" s="48"/>
      <c r="K805" s="48"/>
    </row>
    <row r="806" spans="10:11" ht="16" x14ac:dyDescent="0.2">
      <c r="J806" s="48"/>
      <c r="K806" s="48"/>
    </row>
    <row r="807" spans="10:11" ht="16" x14ac:dyDescent="0.2">
      <c r="J807" s="48"/>
      <c r="K807" s="48"/>
    </row>
    <row r="808" spans="10:11" ht="16" x14ac:dyDescent="0.2">
      <c r="J808" s="48"/>
      <c r="K808" s="48"/>
    </row>
    <row r="809" spans="10:11" ht="16" x14ac:dyDescent="0.2">
      <c r="J809" s="48"/>
      <c r="K809" s="48"/>
    </row>
    <row r="810" spans="10:11" ht="16" x14ac:dyDescent="0.2">
      <c r="J810" s="48"/>
      <c r="K810" s="48"/>
    </row>
    <row r="811" spans="10:11" ht="16" x14ac:dyDescent="0.2">
      <c r="J811" s="48"/>
      <c r="K811" s="48"/>
    </row>
    <row r="812" spans="10:11" ht="16" x14ac:dyDescent="0.2">
      <c r="J812" s="48"/>
      <c r="K812" s="48"/>
    </row>
    <row r="813" spans="10:11" ht="16" x14ac:dyDescent="0.2">
      <c r="J813" s="48"/>
      <c r="K813" s="48"/>
    </row>
    <row r="814" spans="10:11" ht="16" x14ac:dyDescent="0.2">
      <c r="J814" s="48"/>
      <c r="K814" s="48"/>
    </row>
    <row r="815" spans="10:11" ht="16" x14ac:dyDescent="0.2">
      <c r="J815" s="48"/>
      <c r="K815" s="48"/>
    </row>
    <row r="816" spans="10:11" ht="16" x14ac:dyDescent="0.2">
      <c r="J816" s="48"/>
      <c r="K816" s="48"/>
    </row>
    <row r="817" spans="10:11" ht="16" x14ac:dyDescent="0.2">
      <c r="J817" s="48"/>
      <c r="K817" s="48"/>
    </row>
    <row r="818" spans="10:11" ht="16" x14ac:dyDescent="0.2">
      <c r="J818" s="48"/>
      <c r="K818" s="48"/>
    </row>
    <row r="819" spans="10:11" ht="16" x14ac:dyDescent="0.2">
      <c r="J819" s="48"/>
      <c r="K819" s="48"/>
    </row>
    <row r="820" spans="10:11" ht="16" x14ac:dyDescent="0.2">
      <c r="J820" s="48"/>
      <c r="K820" s="48"/>
    </row>
    <row r="821" spans="10:11" ht="16" x14ac:dyDescent="0.2">
      <c r="J821" s="48"/>
      <c r="K821" s="48"/>
    </row>
    <row r="822" spans="10:11" ht="16" x14ac:dyDescent="0.2">
      <c r="J822" s="48"/>
      <c r="K822" s="48"/>
    </row>
    <row r="823" spans="10:11" ht="16" x14ac:dyDescent="0.2">
      <c r="J823" s="48"/>
      <c r="K823" s="48"/>
    </row>
    <row r="824" spans="10:11" ht="16" x14ac:dyDescent="0.2">
      <c r="J824" s="48"/>
      <c r="K824" s="48"/>
    </row>
    <row r="825" spans="10:11" ht="16" x14ac:dyDescent="0.2">
      <c r="J825" s="48"/>
      <c r="K825" s="48"/>
    </row>
    <row r="826" spans="10:11" ht="16" x14ac:dyDescent="0.2">
      <c r="J826" s="48"/>
      <c r="K826" s="48"/>
    </row>
    <row r="827" spans="10:11" ht="16" x14ac:dyDescent="0.2">
      <c r="J827" s="48"/>
      <c r="K827" s="48"/>
    </row>
    <row r="828" spans="10:11" ht="16" x14ac:dyDescent="0.2">
      <c r="J828" s="48"/>
      <c r="K828" s="48"/>
    </row>
    <row r="829" spans="10:11" ht="16" x14ac:dyDescent="0.2">
      <c r="J829" s="48"/>
      <c r="K829" s="48"/>
    </row>
    <row r="830" spans="10:11" ht="16" x14ac:dyDescent="0.2">
      <c r="J830" s="48"/>
      <c r="K830" s="48"/>
    </row>
    <row r="831" spans="10:11" ht="16" x14ac:dyDescent="0.2">
      <c r="J831" s="48"/>
      <c r="K831" s="48"/>
    </row>
    <row r="832" spans="10:11" ht="16" x14ac:dyDescent="0.2">
      <c r="J832" s="48"/>
      <c r="K832" s="48"/>
    </row>
    <row r="833" spans="10:11" ht="16" x14ac:dyDescent="0.2">
      <c r="J833" s="48"/>
      <c r="K833" s="48"/>
    </row>
    <row r="834" spans="10:11" ht="16" x14ac:dyDescent="0.2">
      <c r="J834" s="48"/>
      <c r="K834" s="48"/>
    </row>
    <row r="835" spans="10:11" ht="16" x14ac:dyDescent="0.2">
      <c r="J835" s="48"/>
      <c r="K835" s="48"/>
    </row>
    <row r="836" spans="10:11" ht="16" x14ac:dyDescent="0.2">
      <c r="J836" s="48"/>
      <c r="K836" s="48"/>
    </row>
    <row r="837" spans="10:11" ht="16" x14ac:dyDescent="0.2">
      <c r="J837" s="48"/>
      <c r="K837" s="48"/>
    </row>
    <row r="838" spans="10:11" ht="16" x14ac:dyDescent="0.2">
      <c r="J838" s="48"/>
      <c r="K838" s="48"/>
    </row>
    <row r="839" spans="10:11" ht="16" x14ac:dyDescent="0.2">
      <c r="J839" s="48"/>
      <c r="K839" s="48"/>
    </row>
    <row r="840" spans="10:11" ht="16" x14ac:dyDescent="0.2">
      <c r="J840" s="48"/>
      <c r="K840" s="48"/>
    </row>
    <row r="841" spans="10:11" ht="16" x14ac:dyDescent="0.2">
      <c r="J841" s="48"/>
      <c r="K841" s="48"/>
    </row>
    <row r="842" spans="10:11" ht="16" x14ac:dyDescent="0.2">
      <c r="J842" s="48"/>
      <c r="K842" s="48"/>
    </row>
    <row r="843" spans="10:11" ht="16" x14ac:dyDescent="0.2">
      <c r="J843" s="48"/>
      <c r="K843" s="48"/>
    </row>
    <row r="844" spans="10:11" ht="16" x14ac:dyDescent="0.2">
      <c r="J844" s="48"/>
      <c r="K844" s="48"/>
    </row>
    <row r="845" spans="10:11" ht="16" x14ac:dyDescent="0.2">
      <c r="J845" s="48"/>
      <c r="K845" s="48"/>
    </row>
    <row r="846" spans="10:11" ht="16" x14ac:dyDescent="0.2">
      <c r="J846" s="48"/>
      <c r="K846" s="48"/>
    </row>
    <row r="847" spans="10:11" ht="16" x14ac:dyDescent="0.2">
      <c r="J847" s="48"/>
      <c r="K847" s="48"/>
    </row>
    <row r="848" spans="10:11" ht="16" x14ac:dyDescent="0.2">
      <c r="J848" s="48"/>
      <c r="K848" s="48"/>
    </row>
    <row r="849" spans="10:11" ht="16" x14ac:dyDescent="0.2">
      <c r="J849" s="48"/>
      <c r="K849" s="48"/>
    </row>
    <row r="850" spans="10:11" ht="16" x14ac:dyDescent="0.2">
      <c r="J850" s="48"/>
      <c r="K850" s="48"/>
    </row>
    <row r="851" spans="10:11" ht="16" x14ac:dyDescent="0.2">
      <c r="J851" s="48"/>
      <c r="K851" s="48"/>
    </row>
    <row r="852" spans="10:11" ht="16" x14ac:dyDescent="0.2">
      <c r="J852" s="48"/>
      <c r="K852" s="48"/>
    </row>
    <row r="853" spans="10:11" ht="16" x14ac:dyDescent="0.2">
      <c r="J853" s="48"/>
      <c r="K853" s="48"/>
    </row>
    <row r="854" spans="10:11" ht="16" x14ac:dyDescent="0.2">
      <c r="J854" s="48"/>
      <c r="K854" s="48"/>
    </row>
    <row r="855" spans="10:11" ht="16" x14ac:dyDescent="0.2">
      <c r="J855" s="48"/>
      <c r="K855" s="48"/>
    </row>
    <row r="856" spans="10:11" ht="16" x14ac:dyDescent="0.2">
      <c r="J856" s="48"/>
      <c r="K856" s="48"/>
    </row>
    <row r="857" spans="10:11" ht="16" x14ac:dyDescent="0.2">
      <c r="J857" s="48"/>
      <c r="K857" s="48"/>
    </row>
    <row r="858" spans="10:11" ht="16" x14ac:dyDescent="0.2">
      <c r="J858" s="48"/>
      <c r="K858" s="48"/>
    </row>
    <row r="859" spans="10:11" ht="16" x14ac:dyDescent="0.2">
      <c r="J859" s="48"/>
      <c r="K859" s="48"/>
    </row>
    <row r="860" spans="10:11" ht="16" x14ac:dyDescent="0.2">
      <c r="J860" s="48"/>
      <c r="K860" s="48"/>
    </row>
    <row r="861" spans="10:11" ht="16" x14ac:dyDescent="0.2">
      <c r="J861" s="48"/>
      <c r="K861" s="48"/>
    </row>
    <row r="862" spans="10:11" ht="16" x14ac:dyDescent="0.2">
      <c r="J862" s="48"/>
      <c r="K862" s="48"/>
    </row>
    <row r="863" spans="10:11" ht="16" x14ac:dyDescent="0.2">
      <c r="J863" s="48"/>
      <c r="K863" s="48"/>
    </row>
    <row r="864" spans="10:11" ht="16" x14ac:dyDescent="0.2">
      <c r="J864" s="48"/>
      <c r="K864" s="48"/>
    </row>
    <row r="865" spans="10:11" ht="16" x14ac:dyDescent="0.2">
      <c r="J865" s="48"/>
      <c r="K865" s="48"/>
    </row>
    <row r="866" spans="10:11" ht="16" x14ac:dyDescent="0.2">
      <c r="J866" s="48"/>
      <c r="K866" s="48"/>
    </row>
    <row r="867" spans="10:11" ht="16" x14ac:dyDescent="0.2">
      <c r="J867" s="48"/>
      <c r="K867" s="48"/>
    </row>
    <row r="868" spans="10:11" ht="16" x14ac:dyDescent="0.2">
      <c r="J868" s="48"/>
      <c r="K868" s="48"/>
    </row>
    <row r="869" spans="10:11" ht="16" x14ac:dyDescent="0.2">
      <c r="J869" s="48"/>
      <c r="K869" s="48"/>
    </row>
    <row r="870" spans="10:11" ht="16" x14ac:dyDescent="0.2">
      <c r="J870" s="48"/>
      <c r="K870" s="48"/>
    </row>
    <row r="871" spans="10:11" ht="16" x14ac:dyDescent="0.2">
      <c r="J871" s="48"/>
      <c r="K871" s="48"/>
    </row>
    <row r="872" spans="10:11" ht="16" x14ac:dyDescent="0.2">
      <c r="J872" s="48"/>
      <c r="K872" s="48"/>
    </row>
    <row r="873" spans="10:11" ht="16" x14ac:dyDescent="0.2">
      <c r="J873" s="48"/>
      <c r="K873" s="48"/>
    </row>
    <row r="874" spans="10:11" ht="16" x14ac:dyDescent="0.2">
      <c r="J874" s="48"/>
      <c r="K874" s="48"/>
    </row>
    <row r="875" spans="10:11" ht="16" x14ac:dyDescent="0.2">
      <c r="J875" s="48"/>
      <c r="K875" s="48"/>
    </row>
    <row r="876" spans="10:11" ht="16" x14ac:dyDescent="0.2">
      <c r="J876" s="48"/>
      <c r="K876" s="48"/>
    </row>
    <row r="877" spans="10:11" ht="16" x14ac:dyDescent="0.2">
      <c r="J877" s="48"/>
      <c r="K877" s="48"/>
    </row>
    <row r="878" spans="10:11" ht="16" x14ac:dyDescent="0.2">
      <c r="J878" s="48"/>
      <c r="K878" s="48"/>
    </row>
    <row r="879" spans="10:11" ht="16" x14ac:dyDescent="0.2">
      <c r="J879" s="48"/>
      <c r="K879" s="48"/>
    </row>
    <row r="880" spans="10:11" ht="16" x14ac:dyDescent="0.2">
      <c r="J880" s="48"/>
      <c r="K880" s="48"/>
    </row>
    <row r="881" spans="10:11" ht="16" x14ac:dyDescent="0.2">
      <c r="J881" s="48"/>
      <c r="K881" s="48"/>
    </row>
    <row r="882" spans="10:11" ht="16" x14ac:dyDescent="0.2">
      <c r="J882" s="48"/>
      <c r="K882" s="48"/>
    </row>
    <row r="883" spans="10:11" ht="16" x14ac:dyDescent="0.2">
      <c r="J883" s="48"/>
      <c r="K883" s="48"/>
    </row>
    <row r="884" spans="10:11" ht="16" x14ac:dyDescent="0.2">
      <c r="J884" s="48"/>
      <c r="K884" s="48"/>
    </row>
    <row r="885" spans="10:11" ht="16" x14ac:dyDescent="0.2">
      <c r="J885" s="48"/>
      <c r="K885" s="48"/>
    </row>
    <row r="886" spans="10:11" ht="16" x14ac:dyDescent="0.2">
      <c r="J886" s="48"/>
      <c r="K886" s="48"/>
    </row>
    <row r="887" spans="10:11" ht="16" x14ac:dyDescent="0.2">
      <c r="J887" s="48"/>
      <c r="K887" s="48"/>
    </row>
    <row r="888" spans="10:11" ht="16" x14ac:dyDescent="0.2">
      <c r="J888" s="48"/>
      <c r="K888" s="48"/>
    </row>
    <row r="889" spans="10:11" ht="16" x14ac:dyDescent="0.2">
      <c r="J889" s="48"/>
      <c r="K889" s="48"/>
    </row>
    <row r="890" spans="10:11" ht="16" x14ac:dyDescent="0.2">
      <c r="J890" s="48"/>
      <c r="K890" s="48"/>
    </row>
    <row r="891" spans="10:11" ht="16" x14ac:dyDescent="0.2">
      <c r="J891" s="48"/>
      <c r="K891" s="48"/>
    </row>
    <row r="892" spans="10:11" ht="16" x14ac:dyDescent="0.2">
      <c r="J892" s="48"/>
      <c r="K892" s="48"/>
    </row>
    <row r="893" spans="10:11" ht="16" x14ac:dyDescent="0.2">
      <c r="J893" s="48"/>
      <c r="K893" s="48"/>
    </row>
    <row r="894" spans="10:11" ht="16" x14ac:dyDescent="0.2">
      <c r="J894" s="48"/>
      <c r="K894" s="48"/>
    </row>
    <row r="895" spans="10:11" ht="16" x14ac:dyDescent="0.2">
      <c r="J895" s="48"/>
      <c r="K895" s="48"/>
    </row>
    <row r="896" spans="10:11" ht="16" x14ac:dyDescent="0.2">
      <c r="J896" s="48"/>
      <c r="K896" s="48"/>
    </row>
    <row r="897" spans="10:11" ht="16" x14ac:dyDescent="0.2">
      <c r="J897" s="48"/>
      <c r="K897" s="48"/>
    </row>
    <row r="898" spans="10:11" ht="16" x14ac:dyDescent="0.2">
      <c r="J898" s="48"/>
      <c r="K898" s="48"/>
    </row>
    <row r="899" spans="10:11" ht="16" x14ac:dyDescent="0.2">
      <c r="J899" s="48"/>
      <c r="K899" s="48"/>
    </row>
    <row r="900" spans="10:11" ht="16" x14ac:dyDescent="0.2">
      <c r="J900" s="48"/>
      <c r="K900" s="48"/>
    </row>
    <row r="901" spans="10:11" ht="16" x14ac:dyDescent="0.2">
      <c r="J901" s="48"/>
      <c r="K901" s="48"/>
    </row>
    <row r="902" spans="10:11" ht="16" x14ac:dyDescent="0.2">
      <c r="J902" s="48"/>
      <c r="K902" s="48"/>
    </row>
    <row r="903" spans="10:11" ht="16" x14ac:dyDescent="0.2">
      <c r="J903" s="48"/>
      <c r="K903" s="48"/>
    </row>
    <row r="904" spans="10:11" ht="16" x14ac:dyDescent="0.2">
      <c r="J904" s="48"/>
      <c r="K904" s="48"/>
    </row>
    <row r="905" spans="10:11" ht="16" x14ac:dyDescent="0.2">
      <c r="J905" s="48"/>
      <c r="K905" s="48"/>
    </row>
    <row r="906" spans="10:11" ht="16" x14ac:dyDescent="0.2">
      <c r="J906" s="48"/>
      <c r="K906" s="48"/>
    </row>
    <row r="907" spans="10:11" ht="16" x14ac:dyDescent="0.2">
      <c r="J907" s="48"/>
      <c r="K907" s="48"/>
    </row>
    <row r="908" spans="10:11" ht="16" x14ac:dyDescent="0.2">
      <c r="J908" s="48"/>
      <c r="K908" s="48"/>
    </row>
    <row r="909" spans="10:11" ht="16" x14ac:dyDescent="0.2">
      <c r="J909" s="48"/>
      <c r="K909" s="48"/>
    </row>
    <row r="910" spans="10:11" ht="16" x14ac:dyDescent="0.2">
      <c r="J910" s="48"/>
      <c r="K910" s="48"/>
    </row>
    <row r="911" spans="10:11" ht="16" x14ac:dyDescent="0.2">
      <c r="J911" s="48"/>
      <c r="K911" s="48"/>
    </row>
    <row r="912" spans="10:11" ht="16" x14ac:dyDescent="0.2">
      <c r="J912" s="48"/>
      <c r="K912" s="48"/>
    </row>
    <row r="913" spans="10:11" ht="16" x14ac:dyDescent="0.2">
      <c r="J913" s="48"/>
      <c r="K913" s="48"/>
    </row>
    <row r="914" spans="10:11" ht="16" x14ac:dyDescent="0.2">
      <c r="J914" s="48"/>
      <c r="K914" s="48"/>
    </row>
    <row r="915" spans="10:11" ht="16" x14ac:dyDescent="0.2">
      <c r="J915" s="48"/>
      <c r="K915" s="48"/>
    </row>
    <row r="916" spans="10:11" ht="16" x14ac:dyDescent="0.2">
      <c r="J916" s="48"/>
      <c r="K916" s="48"/>
    </row>
    <row r="917" spans="10:11" ht="16" x14ac:dyDescent="0.2">
      <c r="J917" s="48"/>
      <c r="K917" s="48"/>
    </row>
    <row r="918" spans="10:11" ht="16" x14ac:dyDescent="0.2">
      <c r="J918" s="48"/>
      <c r="K918" s="48"/>
    </row>
    <row r="919" spans="10:11" ht="16" x14ac:dyDescent="0.2">
      <c r="J919" s="48"/>
      <c r="K919" s="48"/>
    </row>
    <row r="920" spans="10:11" ht="16" x14ac:dyDescent="0.2">
      <c r="J920" s="48"/>
      <c r="K920" s="48"/>
    </row>
    <row r="921" spans="10:11" ht="16" x14ac:dyDescent="0.2">
      <c r="J921" s="48"/>
      <c r="K921" s="48"/>
    </row>
    <row r="922" spans="10:11" ht="16" x14ac:dyDescent="0.2">
      <c r="J922" s="48"/>
      <c r="K922" s="48"/>
    </row>
    <row r="923" spans="10:11" ht="16" x14ac:dyDescent="0.2">
      <c r="J923" s="48"/>
      <c r="K923" s="48"/>
    </row>
    <row r="924" spans="10:11" ht="16" x14ac:dyDescent="0.2">
      <c r="J924" s="48"/>
      <c r="K924" s="48"/>
    </row>
    <row r="925" spans="10:11" ht="16" x14ac:dyDescent="0.2">
      <c r="J925" s="48"/>
      <c r="K925" s="48"/>
    </row>
    <row r="926" spans="10:11" ht="16" x14ac:dyDescent="0.2">
      <c r="J926" s="48"/>
      <c r="K926" s="48"/>
    </row>
    <row r="927" spans="10:11" ht="16" x14ac:dyDescent="0.2">
      <c r="J927" s="48"/>
      <c r="K927" s="48"/>
    </row>
    <row r="928" spans="10:11" ht="16" x14ac:dyDescent="0.2">
      <c r="J928" s="48"/>
      <c r="K928" s="48"/>
    </row>
    <row r="929" spans="10:11" ht="16" x14ac:dyDescent="0.2">
      <c r="J929" s="48"/>
      <c r="K929" s="48"/>
    </row>
    <row r="930" spans="10:11" ht="16" x14ac:dyDescent="0.2">
      <c r="J930" s="48"/>
      <c r="K930" s="48"/>
    </row>
    <row r="931" spans="10:11" ht="16" x14ac:dyDescent="0.2">
      <c r="J931" s="48"/>
      <c r="K931" s="48"/>
    </row>
    <row r="932" spans="10:11" ht="16" x14ac:dyDescent="0.2">
      <c r="J932" s="48"/>
      <c r="K932" s="48"/>
    </row>
    <row r="933" spans="10:11" ht="16" x14ac:dyDescent="0.2">
      <c r="J933" s="48"/>
      <c r="K933" s="48"/>
    </row>
    <row r="934" spans="10:11" ht="16" x14ac:dyDescent="0.2">
      <c r="J934" s="48"/>
      <c r="K934" s="48"/>
    </row>
    <row r="935" spans="10:11" ht="16" x14ac:dyDescent="0.2">
      <c r="J935" s="48"/>
      <c r="K935" s="48"/>
    </row>
    <row r="936" spans="10:11" ht="16" x14ac:dyDescent="0.2">
      <c r="J936" s="48"/>
      <c r="K936" s="48"/>
    </row>
    <row r="937" spans="10:11" ht="16" x14ac:dyDescent="0.2">
      <c r="J937" s="48"/>
      <c r="K937" s="48"/>
    </row>
    <row r="938" spans="10:11" ht="16" x14ac:dyDescent="0.2">
      <c r="J938" s="48"/>
      <c r="K938" s="48"/>
    </row>
    <row r="939" spans="10:11" ht="16" x14ac:dyDescent="0.2">
      <c r="J939" s="48"/>
      <c r="K939" s="48"/>
    </row>
    <row r="940" spans="10:11" ht="16" x14ac:dyDescent="0.2">
      <c r="J940" s="48"/>
      <c r="K940" s="48"/>
    </row>
    <row r="941" spans="10:11" ht="16" x14ac:dyDescent="0.2">
      <c r="J941" s="48"/>
      <c r="K941" s="48"/>
    </row>
    <row r="942" spans="10:11" ht="16" x14ac:dyDescent="0.2">
      <c r="J942" s="48"/>
      <c r="K942" s="48"/>
    </row>
    <row r="943" spans="10:11" ht="16" x14ac:dyDescent="0.2">
      <c r="J943" s="48"/>
      <c r="K943" s="48"/>
    </row>
    <row r="944" spans="10:11" ht="16" x14ac:dyDescent="0.2">
      <c r="J944" s="48"/>
      <c r="K944" s="48"/>
    </row>
    <row r="945" spans="10:11" ht="16" x14ac:dyDescent="0.2">
      <c r="J945" s="48"/>
      <c r="K945" s="48"/>
    </row>
    <row r="946" spans="10:11" ht="16" x14ac:dyDescent="0.2">
      <c r="J946" s="48"/>
      <c r="K946" s="48"/>
    </row>
    <row r="947" spans="10:11" ht="16" x14ac:dyDescent="0.2">
      <c r="J947" s="48"/>
      <c r="K947" s="48"/>
    </row>
    <row r="948" spans="10:11" ht="16" x14ac:dyDescent="0.2">
      <c r="J948" s="48"/>
      <c r="K948" s="48"/>
    </row>
    <row r="949" spans="10:11" ht="16" x14ac:dyDescent="0.2">
      <c r="J949" s="48"/>
      <c r="K949" s="48"/>
    </row>
    <row r="950" spans="10:11" ht="16" x14ac:dyDescent="0.2">
      <c r="J950" s="48"/>
      <c r="K950" s="48"/>
    </row>
    <row r="951" spans="10:11" ht="16" x14ac:dyDescent="0.2">
      <c r="J951" s="48"/>
      <c r="K951" s="48"/>
    </row>
    <row r="952" spans="10:11" ht="16" x14ac:dyDescent="0.2">
      <c r="J952" s="48"/>
      <c r="K952" s="48"/>
    </row>
    <row r="953" spans="10:11" ht="16" x14ac:dyDescent="0.2">
      <c r="J953" s="48"/>
      <c r="K953" s="48"/>
    </row>
    <row r="954" spans="10:11" ht="16" x14ac:dyDescent="0.2">
      <c r="J954" s="48"/>
      <c r="K954" s="48"/>
    </row>
    <row r="955" spans="10:11" ht="16" x14ac:dyDescent="0.2">
      <c r="J955" s="48"/>
      <c r="K955" s="48"/>
    </row>
    <row r="956" spans="10:11" ht="16" x14ac:dyDescent="0.2">
      <c r="J956" s="48"/>
      <c r="K956" s="48"/>
    </row>
    <row r="957" spans="10:11" ht="16" x14ac:dyDescent="0.2">
      <c r="J957" s="48"/>
      <c r="K957" s="48"/>
    </row>
    <row r="958" spans="10:11" ht="16" x14ac:dyDescent="0.2">
      <c r="J958" s="48"/>
      <c r="K958" s="48"/>
    </row>
    <row r="959" spans="10:11" ht="16" x14ac:dyDescent="0.2">
      <c r="J959" s="48"/>
      <c r="K959" s="48"/>
    </row>
    <row r="960" spans="10:11" ht="16" x14ac:dyDescent="0.2">
      <c r="J960" s="48"/>
      <c r="K960" s="48"/>
    </row>
    <row r="961" spans="10:11" ht="16" x14ac:dyDescent="0.2">
      <c r="J961" s="48"/>
      <c r="K961" s="48"/>
    </row>
    <row r="962" spans="10:11" ht="16" x14ac:dyDescent="0.2">
      <c r="J962" s="48"/>
      <c r="K962" s="48"/>
    </row>
    <row r="963" spans="10:11" ht="16" x14ac:dyDescent="0.2">
      <c r="J963" s="48"/>
      <c r="K963" s="48"/>
    </row>
    <row r="964" spans="10:11" ht="16" x14ac:dyDescent="0.2">
      <c r="J964" s="48"/>
      <c r="K964" s="48"/>
    </row>
    <row r="965" spans="10:11" ht="16" x14ac:dyDescent="0.2">
      <c r="J965" s="48"/>
      <c r="K965" s="48"/>
    </row>
    <row r="966" spans="10:11" ht="16" x14ac:dyDescent="0.2">
      <c r="J966" s="48"/>
      <c r="K966" s="48"/>
    </row>
    <row r="967" spans="10:11" ht="16" x14ac:dyDescent="0.2">
      <c r="J967" s="48"/>
      <c r="K967" s="48"/>
    </row>
    <row r="968" spans="10:11" ht="16" x14ac:dyDescent="0.2">
      <c r="J968" s="48"/>
      <c r="K968" s="48"/>
    </row>
    <row r="969" spans="10:11" ht="16" x14ac:dyDescent="0.2">
      <c r="J969" s="48"/>
      <c r="K969" s="48"/>
    </row>
    <row r="970" spans="10:11" ht="16" x14ac:dyDescent="0.2">
      <c r="J970" s="48"/>
      <c r="K970" s="48"/>
    </row>
    <row r="971" spans="10:11" ht="16" x14ac:dyDescent="0.2">
      <c r="J971" s="48"/>
      <c r="K971" s="48"/>
    </row>
    <row r="972" spans="10:11" ht="16" x14ac:dyDescent="0.2">
      <c r="J972" s="48"/>
      <c r="K972" s="48"/>
    </row>
    <row r="973" spans="10:11" ht="16" x14ac:dyDescent="0.2">
      <c r="J973" s="48"/>
      <c r="K973" s="48"/>
    </row>
    <row r="974" spans="10:11" ht="16" x14ac:dyDescent="0.2">
      <c r="J974" s="48"/>
      <c r="K974" s="48"/>
    </row>
    <row r="975" spans="10:11" ht="16" x14ac:dyDescent="0.2">
      <c r="J975" s="48"/>
      <c r="K975" s="48"/>
    </row>
    <row r="976" spans="10:11" ht="16" x14ac:dyDescent="0.2">
      <c r="J976" s="48"/>
      <c r="K976" s="48"/>
    </row>
    <row r="977" spans="10:11" ht="16" x14ac:dyDescent="0.2">
      <c r="J977" s="48"/>
      <c r="K977" s="48"/>
    </row>
    <row r="978" spans="10:11" ht="16" x14ac:dyDescent="0.2">
      <c r="J978" s="48"/>
      <c r="K978" s="48"/>
    </row>
    <row r="979" spans="10:11" ht="16" x14ac:dyDescent="0.2">
      <c r="J979" s="48"/>
      <c r="K979" s="48"/>
    </row>
    <row r="980" spans="10:11" ht="16" x14ac:dyDescent="0.2">
      <c r="J980" s="48"/>
      <c r="K980" s="48"/>
    </row>
    <row r="981" spans="10:11" ht="16" x14ac:dyDescent="0.2">
      <c r="J981" s="48"/>
      <c r="K981" s="48"/>
    </row>
    <row r="982" spans="10:11" ht="16" x14ac:dyDescent="0.2">
      <c r="J982" s="48"/>
      <c r="K982" s="48"/>
    </row>
    <row r="983" spans="10:11" ht="16" x14ac:dyDescent="0.2">
      <c r="J983" s="48"/>
      <c r="K983" s="48"/>
    </row>
    <row r="984" spans="10:11" ht="16" x14ac:dyDescent="0.2">
      <c r="J984" s="48"/>
      <c r="K984" s="48"/>
    </row>
    <row r="985" spans="10:11" ht="16" x14ac:dyDescent="0.2">
      <c r="J985" s="48"/>
      <c r="K985" s="48"/>
    </row>
    <row r="986" spans="10:11" ht="16" x14ac:dyDescent="0.2">
      <c r="J986" s="48"/>
      <c r="K986" s="48"/>
    </row>
    <row r="987" spans="10:11" ht="16" x14ac:dyDescent="0.2">
      <c r="J987" s="48"/>
      <c r="K987" s="48"/>
    </row>
    <row r="988" spans="10:11" ht="16" x14ac:dyDescent="0.2">
      <c r="J988" s="48"/>
      <c r="K988" s="48"/>
    </row>
    <row r="989" spans="10:11" ht="16" x14ac:dyDescent="0.2">
      <c r="J989" s="48"/>
      <c r="K989" s="48"/>
    </row>
    <row r="990" spans="10:11" ht="16" x14ac:dyDescent="0.2">
      <c r="J990" s="48"/>
      <c r="K990" s="48"/>
    </row>
    <row r="991" spans="10:11" ht="16" x14ac:dyDescent="0.2">
      <c r="J991" s="48"/>
      <c r="K991" s="48"/>
    </row>
    <row r="992" spans="10:11" ht="16" x14ac:dyDescent="0.2">
      <c r="J992" s="48"/>
      <c r="K992" s="48"/>
    </row>
    <row r="993" spans="10:11" ht="16" x14ac:dyDescent="0.2">
      <c r="J993" s="48"/>
      <c r="K993" s="48"/>
    </row>
    <row r="994" spans="10:11" ht="16" x14ac:dyDescent="0.2">
      <c r="J994" s="48"/>
      <c r="K994" s="48"/>
    </row>
    <row r="995" spans="10:11" ht="16" x14ac:dyDescent="0.2">
      <c r="J995" s="48"/>
      <c r="K995" s="48"/>
    </row>
    <row r="996" spans="10:11" ht="16" x14ac:dyDescent="0.2">
      <c r="J996" s="48"/>
      <c r="K996" s="48"/>
    </row>
    <row r="997" spans="10:11" ht="16" x14ac:dyDescent="0.2">
      <c r="J997" s="48"/>
      <c r="K997" s="48"/>
    </row>
    <row r="998" spans="10:11" ht="16" x14ac:dyDescent="0.2">
      <c r="J998" s="48"/>
      <c r="K998" s="48"/>
    </row>
    <row r="999" spans="10:11" ht="16" x14ac:dyDescent="0.2">
      <c r="J999" s="48"/>
      <c r="K999" s="48"/>
    </row>
    <row r="1000" spans="10:11" ht="16" x14ac:dyDescent="0.2">
      <c r="J1000" s="48"/>
      <c r="K1000" s="48"/>
    </row>
    <row r="1001" spans="10:11" ht="16" x14ac:dyDescent="0.2">
      <c r="J1001" s="48"/>
      <c r="K1001" s="48"/>
    </row>
    <row r="1002" spans="10:11" ht="16" x14ac:dyDescent="0.2">
      <c r="J1002" s="48"/>
      <c r="K1002" s="48"/>
    </row>
    <row r="1003" spans="10:11" ht="16" x14ac:dyDescent="0.2">
      <c r="J1003" s="48"/>
      <c r="K1003" s="48"/>
    </row>
    <row r="1004" spans="10:11" ht="16" x14ac:dyDescent="0.2">
      <c r="J1004" s="48"/>
      <c r="K1004" s="48"/>
    </row>
    <row r="1005" spans="10:11" ht="16" x14ac:dyDescent="0.2">
      <c r="J1005" s="48"/>
      <c r="K1005" s="48"/>
    </row>
    <row r="1006" spans="10:11" ht="16" x14ac:dyDescent="0.2">
      <c r="J1006" s="48"/>
      <c r="K1006" s="48"/>
    </row>
    <row r="1007" spans="10:11" ht="16" x14ac:dyDescent="0.2">
      <c r="J1007" s="48"/>
      <c r="K1007" s="48"/>
    </row>
    <row r="1008" spans="10:11" ht="16" x14ac:dyDescent="0.2">
      <c r="J1008" s="48"/>
      <c r="K1008" s="48"/>
    </row>
    <row r="1009" spans="10:11" ht="16" x14ac:dyDescent="0.2">
      <c r="J1009" s="48"/>
      <c r="K1009" s="48"/>
    </row>
    <row r="1010" spans="10:11" ht="16" x14ac:dyDescent="0.2">
      <c r="J1010" s="48"/>
      <c r="K1010" s="48"/>
    </row>
    <row r="1011" spans="10:11" ht="16" x14ac:dyDescent="0.2">
      <c r="J1011" s="48"/>
      <c r="K1011" s="48"/>
    </row>
    <row r="1012" spans="10:11" ht="16" x14ac:dyDescent="0.2">
      <c r="J1012" s="48"/>
      <c r="K1012" s="48"/>
    </row>
    <row r="1013" spans="10:11" ht="16" x14ac:dyDescent="0.2">
      <c r="J1013" s="48"/>
      <c r="K1013" s="48"/>
    </row>
    <row r="1014" spans="10:11" ht="16" x14ac:dyDescent="0.2">
      <c r="J1014" s="48"/>
      <c r="K1014" s="48"/>
    </row>
    <row r="1015" spans="10:11" ht="16" x14ac:dyDescent="0.2">
      <c r="J1015" s="48"/>
      <c r="K1015" s="48"/>
    </row>
    <row r="1016" spans="10:11" ht="16" x14ac:dyDescent="0.2">
      <c r="J1016" s="48"/>
      <c r="K1016" s="48"/>
    </row>
    <row r="1017" spans="10:11" ht="16" x14ac:dyDescent="0.2">
      <c r="J1017" s="48"/>
      <c r="K1017" s="48"/>
    </row>
    <row r="1018" spans="10:11" ht="16" x14ac:dyDescent="0.2">
      <c r="J1018" s="48"/>
      <c r="K1018" s="48"/>
    </row>
    <row r="1019" spans="10:11" ht="16" x14ac:dyDescent="0.2">
      <c r="J1019" s="48"/>
      <c r="K1019" s="48"/>
    </row>
    <row r="1020" spans="10:11" ht="16" x14ac:dyDescent="0.2">
      <c r="J1020" s="48"/>
      <c r="K1020" s="48"/>
    </row>
    <row r="1021" spans="10:11" ht="16" x14ac:dyDescent="0.2">
      <c r="J1021" s="48"/>
      <c r="K1021" s="48"/>
    </row>
    <row r="1022" spans="10:11" ht="16" x14ac:dyDescent="0.2">
      <c r="J1022" s="48"/>
      <c r="K1022" s="48"/>
    </row>
    <row r="1023" spans="10:11" ht="16" x14ac:dyDescent="0.2">
      <c r="J1023" s="48"/>
      <c r="K1023" s="48"/>
    </row>
    <row r="1024" spans="10:11" ht="16" x14ac:dyDescent="0.2">
      <c r="J1024" s="48"/>
      <c r="K1024" s="48"/>
    </row>
    <row r="1025" spans="10:11" ht="16" x14ac:dyDescent="0.2">
      <c r="J1025" s="48"/>
      <c r="K1025" s="48"/>
    </row>
    <row r="1026" spans="10:11" ht="16" x14ac:dyDescent="0.2">
      <c r="J1026" s="48"/>
      <c r="K1026" s="48"/>
    </row>
    <row r="1027" spans="10:11" ht="16" x14ac:dyDescent="0.2">
      <c r="J1027" s="48"/>
      <c r="K1027" s="48"/>
    </row>
    <row r="1028" spans="10:11" ht="16" x14ac:dyDescent="0.2">
      <c r="J1028" s="48"/>
      <c r="K1028" s="48"/>
    </row>
    <row r="1029" spans="10:11" ht="16" x14ac:dyDescent="0.2">
      <c r="J1029" s="48"/>
      <c r="K1029" s="48"/>
    </row>
    <row r="1030" spans="10:11" ht="16" x14ac:dyDescent="0.2">
      <c r="J1030" s="48"/>
      <c r="K1030" s="48"/>
    </row>
    <row r="1031" spans="10:11" ht="16" x14ac:dyDescent="0.2">
      <c r="J1031" s="48"/>
      <c r="K1031" s="48"/>
    </row>
    <row r="1032" spans="10:11" ht="16" x14ac:dyDescent="0.2">
      <c r="J1032" s="48"/>
      <c r="K1032" s="48"/>
    </row>
    <row r="1033" spans="10:11" ht="16" x14ac:dyDescent="0.2">
      <c r="J1033" s="48"/>
      <c r="K1033" s="48"/>
    </row>
    <row r="1034" spans="10:11" ht="16" x14ac:dyDescent="0.2">
      <c r="J1034" s="48"/>
      <c r="K1034" s="48"/>
    </row>
    <row r="1035" spans="10:11" ht="16" x14ac:dyDescent="0.2">
      <c r="J1035" s="48"/>
      <c r="K1035" s="48"/>
    </row>
    <row r="1036" spans="10:11" ht="16" x14ac:dyDescent="0.2">
      <c r="J1036" s="48"/>
      <c r="K1036" s="48"/>
    </row>
    <row r="1037" spans="10:11" ht="16" x14ac:dyDescent="0.2">
      <c r="J1037" s="48"/>
      <c r="K1037" s="48"/>
    </row>
    <row r="1038" spans="10:11" ht="16" x14ac:dyDescent="0.2">
      <c r="J1038" s="48"/>
      <c r="K1038" s="48"/>
    </row>
    <row r="1039" spans="10:11" ht="16" x14ac:dyDescent="0.2">
      <c r="J1039" s="48"/>
      <c r="K1039" s="48"/>
    </row>
    <row r="1040" spans="10:11" ht="16" x14ac:dyDescent="0.2">
      <c r="J1040" s="48"/>
      <c r="K1040" s="48"/>
    </row>
    <row r="1041" spans="10:11" ht="16" x14ac:dyDescent="0.2">
      <c r="J1041" s="48"/>
      <c r="K1041" s="48"/>
    </row>
    <row r="1042" spans="10:11" ht="16" x14ac:dyDescent="0.2">
      <c r="J1042" s="48"/>
      <c r="K1042" s="48"/>
    </row>
    <row r="1043" spans="10:11" ht="16" x14ac:dyDescent="0.2">
      <c r="J1043" s="48"/>
      <c r="K1043" s="48"/>
    </row>
    <row r="1044" spans="10:11" ht="16" x14ac:dyDescent="0.2">
      <c r="J1044" s="48"/>
      <c r="K1044" s="48"/>
    </row>
    <row r="1045" spans="10:11" ht="16" x14ac:dyDescent="0.2">
      <c r="J1045" s="48"/>
      <c r="K1045" s="48"/>
    </row>
    <row r="1046" spans="10:11" ht="16" x14ac:dyDescent="0.2">
      <c r="J1046" s="48"/>
      <c r="K1046" s="48"/>
    </row>
    <row r="1047" spans="10:11" ht="16" x14ac:dyDescent="0.2">
      <c r="J1047" s="48"/>
      <c r="K1047" s="48"/>
    </row>
    <row r="1048" spans="10:11" ht="16" x14ac:dyDescent="0.2">
      <c r="J1048" s="48"/>
      <c r="K1048" s="48"/>
    </row>
    <row r="1049" spans="10:11" ht="16" x14ac:dyDescent="0.2">
      <c r="J1049" s="48"/>
      <c r="K1049" s="48"/>
    </row>
    <row r="1050" spans="10:11" ht="16" x14ac:dyDescent="0.2">
      <c r="J1050" s="48"/>
      <c r="K1050" s="48"/>
    </row>
    <row r="1051" spans="10:11" ht="16" x14ac:dyDescent="0.2">
      <c r="J1051" s="48"/>
      <c r="K1051" s="48"/>
    </row>
    <row r="1052" spans="10:11" ht="16" x14ac:dyDescent="0.2">
      <c r="J1052" s="48"/>
      <c r="K1052" s="48"/>
    </row>
    <row r="1053" spans="10:11" ht="16" x14ac:dyDescent="0.2">
      <c r="J1053" s="48"/>
      <c r="K1053" s="48"/>
    </row>
    <row r="1054" spans="10:11" ht="16" x14ac:dyDescent="0.2">
      <c r="J1054" s="48"/>
      <c r="K1054" s="48"/>
    </row>
    <row r="1055" spans="10:11" ht="16" x14ac:dyDescent="0.2">
      <c r="J1055" s="48"/>
      <c r="K1055" s="48"/>
    </row>
    <row r="1056" spans="10:11" ht="16" x14ac:dyDescent="0.2">
      <c r="J1056" s="48"/>
      <c r="K1056" s="48"/>
    </row>
    <row r="1057" spans="10:11" ht="16" x14ac:dyDescent="0.2">
      <c r="J1057" s="48"/>
      <c r="K1057" s="48"/>
    </row>
    <row r="1058" spans="10:11" ht="16" x14ac:dyDescent="0.2">
      <c r="J1058" s="48"/>
      <c r="K1058" s="48"/>
    </row>
    <row r="1059" spans="10:11" ht="16" x14ac:dyDescent="0.2">
      <c r="J1059" s="48"/>
      <c r="K1059" s="48"/>
    </row>
    <row r="1060" spans="10:11" ht="16" x14ac:dyDescent="0.2">
      <c r="J1060" s="48"/>
      <c r="K1060" s="48"/>
    </row>
    <row r="1061" spans="10:11" ht="16" x14ac:dyDescent="0.2">
      <c r="J1061" s="48"/>
      <c r="K1061" s="48"/>
    </row>
    <row r="1062" spans="10:11" ht="16" x14ac:dyDescent="0.2">
      <c r="J1062" s="48"/>
      <c r="K1062" s="48"/>
    </row>
    <row r="1063" spans="10:11" ht="16" x14ac:dyDescent="0.2">
      <c r="J1063" s="48"/>
      <c r="K1063" s="48"/>
    </row>
    <row r="1064" spans="10:11" ht="16" x14ac:dyDescent="0.2">
      <c r="J1064" s="48"/>
      <c r="K1064" s="48"/>
    </row>
    <row r="1065" spans="10:11" ht="16" x14ac:dyDescent="0.2">
      <c r="J1065" s="48"/>
      <c r="K1065" s="48"/>
    </row>
    <row r="1066" spans="10:11" ht="16" x14ac:dyDescent="0.2">
      <c r="J1066" s="48"/>
      <c r="K1066" s="48"/>
    </row>
    <row r="1067" spans="10:11" ht="16" x14ac:dyDescent="0.2">
      <c r="J1067" s="48"/>
      <c r="K1067" s="48"/>
    </row>
    <row r="1068" spans="10:11" ht="16" x14ac:dyDescent="0.2">
      <c r="J1068" s="48"/>
      <c r="K1068" s="48"/>
    </row>
    <row r="1069" spans="10:11" ht="16" x14ac:dyDescent="0.2">
      <c r="J1069" s="48"/>
      <c r="K1069" s="48"/>
    </row>
    <row r="1070" spans="10:11" ht="16" x14ac:dyDescent="0.2">
      <c r="J1070" s="48"/>
      <c r="K1070" s="48"/>
    </row>
    <row r="1071" spans="10:11" ht="16" x14ac:dyDescent="0.2">
      <c r="J1071" s="48"/>
      <c r="K1071" s="48"/>
    </row>
    <row r="1072" spans="10:11" ht="16" x14ac:dyDescent="0.2">
      <c r="J1072" s="48"/>
      <c r="K1072" s="48"/>
    </row>
    <row r="1073" spans="10:11" ht="16" x14ac:dyDescent="0.2">
      <c r="J1073" s="48"/>
      <c r="K1073" s="48"/>
    </row>
    <row r="1074" spans="10:11" ht="16" x14ac:dyDescent="0.2">
      <c r="J1074" s="48"/>
      <c r="K1074" s="48"/>
    </row>
    <row r="1075" spans="10:11" ht="16" x14ac:dyDescent="0.2">
      <c r="J1075" s="48"/>
      <c r="K1075" s="48"/>
    </row>
    <row r="1076" spans="10:11" ht="16" x14ac:dyDescent="0.2">
      <c r="J1076" s="48"/>
      <c r="K1076" s="48"/>
    </row>
    <row r="1077" spans="10:11" ht="16" x14ac:dyDescent="0.2">
      <c r="J1077" s="48"/>
      <c r="K1077" s="48"/>
    </row>
    <row r="1078" spans="10:11" ht="16" x14ac:dyDescent="0.2">
      <c r="J1078" s="48"/>
      <c r="K1078" s="48"/>
    </row>
    <row r="1079" spans="10:11" ht="16" x14ac:dyDescent="0.2">
      <c r="J1079" s="48"/>
      <c r="K1079" s="48"/>
    </row>
    <row r="1080" spans="10:11" ht="16" x14ac:dyDescent="0.2">
      <c r="J1080" s="48"/>
      <c r="K1080" s="48"/>
    </row>
    <row r="1081" spans="10:11" ht="16" x14ac:dyDescent="0.2">
      <c r="J1081" s="48"/>
      <c r="K1081" s="48"/>
    </row>
    <row r="1082" spans="10:11" ht="16" x14ac:dyDescent="0.2">
      <c r="J1082" s="48"/>
      <c r="K1082" s="48"/>
    </row>
    <row r="1083" spans="10:11" ht="16" x14ac:dyDescent="0.2">
      <c r="J1083" s="48"/>
      <c r="K1083" s="48"/>
    </row>
    <row r="1084" spans="10:11" ht="16" x14ac:dyDescent="0.2">
      <c r="J1084" s="48"/>
      <c r="K1084" s="48"/>
    </row>
    <row r="1085" spans="10:11" ht="16" x14ac:dyDescent="0.2">
      <c r="J1085" s="48"/>
      <c r="K1085" s="48"/>
    </row>
    <row r="1086" spans="10:11" ht="16" x14ac:dyDescent="0.2">
      <c r="J1086" s="48"/>
      <c r="K1086" s="48"/>
    </row>
    <row r="1087" spans="10:11" ht="16" x14ac:dyDescent="0.2">
      <c r="J1087" s="48"/>
      <c r="K1087" s="48"/>
    </row>
    <row r="1088" spans="10:11" ht="16" x14ac:dyDescent="0.2">
      <c r="J1088" s="48"/>
      <c r="K1088" s="48"/>
    </row>
    <row r="1089" spans="10:11" ht="16" x14ac:dyDescent="0.2">
      <c r="J1089" s="48"/>
      <c r="K1089" s="48"/>
    </row>
    <row r="1090" spans="10:11" ht="16" x14ac:dyDescent="0.2">
      <c r="J1090" s="48"/>
      <c r="K1090" s="48"/>
    </row>
    <row r="1091" spans="10:11" ht="16" x14ac:dyDescent="0.2">
      <c r="J1091" s="48"/>
      <c r="K1091" s="48"/>
    </row>
    <row r="1092" spans="10:11" ht="16" x14ac:dyDescent="0.2">
      <c r="J1092" s="48"/>
      <c r="K1092" s="48"/>
    </row>
    <row r="1093" spans="10:11" ht="16" x14ac:dyDescent="0.2">
      <c r="J1093" s="48"/>
      <c r="K1093" s="48"/>
    </row>
  </sheetData>
  <sheetProtection algorithmName="SHA-512" hashValue="Dex+rK3jc585ZcFLzImu3Be6jgFKgAsJ2hRtE8V7WMRX2UDXGk25CosOBVsz9DBYLAe3f9WlbxAWAYuMSPXWHw==" saltValue="E0fvt5nqvoZTKK3LNwtb7Q==" spinCount="100000" sheet="1" objects="1" scenarios="1"/>
  <mergeCells count="7">
    <mergeCell ref="A153:L153"/>
    <mergeCell ref="B148:G148"/>
    <mergeCell ref="A1:L1"/>
    <mergeCell ref="A3:L3"/>
    <mergeCell ref="A37:L37"/>
    <mergeCell ref="A57:L57"/>
    <mergeCell ref="A2:L2"/>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2060"/>
    <outlinePr summaryBelow="0" summaryRight="0"/>
  </sheetPr>
  <dimension ref="A1:Z996"/>
  <sheetViews>
    <sheetView zoomScale="75" zoomScaleNormal="75" workbookViewId="0">
      <selection sqref="A1:G1"/>
    </sheetView>
  </sheetViews>
  <sheetFormatPr baseColWidth="10" defaultColWidth="11.1640625" defaultRowHeight="15" customHeight="1" x14ac:dyDescent="0.2"/>
  <cols>
    <col min="1" max="6" width="11.33203125" customWidth="1"/>
    <col min="7" max="7" width="75.5" customWidth="1"/>
    <col min="8" max="9" width="11.33203125" customWidth="1"/>
    <col min="10" max="10" width="19.1640625" customWidth="1"/>
    <col min="11" max="26" width="11.33203125" customWidth="1"/>
  </cols>
  <sheetData>
    <row r="1" spans="1:26" ht="24.75" customHeight="1" x14ac:dyDescent="0.2">
      <c r="A1" s="117" t="s">
        <v>180</v>
      </c>
      <c r="B1" s="118"/>
      <c r="C1" s="118"/>
      <c r="D1" s="118"/>
      <c r="E1" s="118"/>
      <c r="F1" s="118"/>
      <c r="G1" s="119"/>
      <c r="H1" s="1"/>
      <c r="I1" s="1"/>
      <c r="J1" s="1"/>
      <c r="K1" s="1"/>
      <c r="L1" s="1"/>
      <c r="M1" s="1"/>
      <c r="N1" s="1"/>
      <c r="O1" s="1"/>
      <c r="P1" s="1"/>
      <c r="Q1" s="1"/>
      <c r="R1" s="1"/>
      <c r="S1" s="1"/>
      <c r="T1" s="1"/>
      <c r="U1" s="1"/>
      <c r="V1" s="1"/>
      <c r="W1" s="1"/>
      <c r="X1" s="1"/>
      <c r="Y1" s="1"/>
      <c r="Z1" s="1"/>
    </row>
    <row r="2" spans="1:26" ht="15" customHeight="1" x14ac:dyDescent="0.2">
      <c r="A2" s="53"/>
      <c r="B2" s="54"/>
      <c r="C2" s="54"/>
      <c r="D2" s="54"/>
      <c r="E2" s="54"/>
      <c r="F2" s="54"/>
      <c r="G2" s="55"/>
    </row>
    <row r="3" spans="1:26" ht="19" x14ac:dyDescent="0.2">
      <c r="A3" s="120" t="s">
        <v>181</v>
      </c>
      <c r="B3" s="121"/>
      <c r="C3" s="121"/>
      <c r="D3" s="121"/>
      <c r="E3" s="121"/>
      <c r="F3" s="121"/>
      <c r="G3" s="122"/>
      <c r="H3" s="1"/>
      <c r="I3" s="1"/>
      <c r="J3" s="1"/>
      <c r="K3" s="1"/>
      <c r="L3" s="1"/>
      <c r="M3" s="1"/>
      <c r="N3" s="1"/>
      <c r="O3" s="1"/>
      <c r="P3" s="1"/>
      <c r="Q3" s="1"/>
      <c r="R3" s="1"/>
      <c r="S3" s="1"/>
      <c r="T3" s="1"/>
      <c r="U3" s="1"/>
      <c r="V3" s="1"/>
      <c r="W3" s="1"/>
      <c r="X3" s="1"/>
      <c r="Y3" s="1"/>
      <c r="Z3" s="1"/>
    </row>
    <row r="4" spans="1:26" ht="16" customHeight="1" x14ac:dyDescent="0.2">
      <c r="A4" s="123" t="s">
        <v>240</v>
      </c>
      <c r="B4" s="124"/>
      <c r="C4" s="124"/>
      <c r="D4" s="124"/>
      <c r="E4" s="124"/>
      <c r="F4" s="124"/>
      <c r="G4" s="125"/>
      <c r="I4" s="82"/>
    </row>
    <row r="5" spans="1:26" ht="16" x14ac:dyDescent="0.2">
      <c r="A5" s="126"/>
      <c r="B5" s="124"/>
      <c r="C5" s="124"/>
      <c r="D5" s="124"/>
      <c r="E5" s="124"/>
      <c r="F5" s="124"/>
      <c r="G5" s="125"/>
      <c r="I5" s="130"/>
      <c r="J5" s="131"/>
    </row>
    <row r="6" spans="1:26" ht="15" customHeight="1" x14ac:dyDescent="0.2">
      <c r="A6" s="126"/>
      <c r="B6" s="124"/>
      <c r="C6" s="124"/>
      <c r="D6" s="124"/>
      <c r="E6" s="124"/>
      <c r="F6" s="124"/>
      <c r="G6" s="125"/>
    </row>
    <row r="7" spans="1:26" ht="15" customHeight="1" x14ac:dyDescent="0.2">
      <c r="A7" s="126"/>
      <c r="B7" s="124"/>
      <c r="C7" s="124"/>
      <c r="D7" s="124"/>
      <c r="E7" s="124"/>
      <c r="F7" s="124"/>
      <c r="G7" s="125"/>
    </row>
    <row r="8" spans="1:26" ht="15" customHeight="1" x14ac:dyDescent="0.2">
      <c r="A8" s="126"/>
      <c r="B8" s="124"/>
      <c r="C8" s="124"/>
      <c r="D8" s="124"/>
      <c r="E8" s="124"/>
      <c r="F8" s="124"/>
      <c r="G8" s="125"/>
    </row>
    <row r="9" spans="1:26" ht="16" customHeight="1" x14ac:dyDescent="0.2">
      <c r="A9" s="126"/>
      <c r="B9" s="124"/>
      <c r="C9" s="124"/>
      <c r="D9" s="124"/>
      <c r="E9" s="124"/>
      <c r="F9" s="124"/>
      <c r="G9" s="125"/>
      <c r="I9" s="82"/>
    </row>
    <row r="10" spans="1:26" ht="16" x14ac:dyDescent="0.2">
      <c r="A10" s="126"/>
      <c r="B10" s="124"/>
      <c r="C10" s="124"/>
      <c r="D10" s="124"/>
      <c r="E10" s="124"/>
      <c r="F10" s="124"/>
      <c r="G10" s="125"/>
      <c r="J10" s="2"/>
    </row>
    <row r="11" spans="1:26" ht="16" x14ac:dyDescent="0.2">
      <c r="A11" s="126"/>
      <c r="B11" s="124"/>
      <c r="C11" s="124"/>
      <c r="D11" s="124"/>
      <c r="E11" s="124"/>
      <c r="F11" s="124"/>
      <c r="G11" s="125"/>
      <c r="J11" s="2"/>
    </row>
    <row r="12" spans="1:26" ht="58" customHeight="1" x14ac:dyDescent="0.2">
      <c r="A12" s="126"/>
      <c r="B12" s="124"/>
      <c r="C12" s="124"/>
      <c r="D12" s="124"/>
      <c r="E12" s="124"/>
      <c r="F12" s="124"/>
      <c r="G12" s="125"/>
      <c r="J12" s="2"/>
    </row>
    <row r="13" spans="1:26" ht="15" customHeight="1" x14ac:dyDescent="0.2">
      <c r="A13" s="53"/>
      <c r="B13" s="54"/>
      <c r="C13" s="54"/>
      <c r="D13" s="54"/>
      <c r="E13" s="54"/>
      <c r="F13" s="54"/>
      <c r="G13" s="55"/>
      <c r="H13" s="3"/>
      <c r="I13" s="3"/>
      <c r="J13" s="2"/>
      <c r="K13" s="3"/>
      <c r="L13" s="3"/>
      <c r="M13" s="3"/>
      <c r="N13" s="3"/>
      <c r="O13" s="3"/>
      <c r="P13" s="3"/>
      <c r="Q13" s="3"/>
      <c r="R13" s="3"/>
      <c r="S13" s="3"/>
      <c r="T13" s="3"/>
      <c r="U13" s="3"/>
      <c r="V13" s="3"/>
      <c r="W13" s="3"/>
      <c r="X13" s="3"/>
      <c r="Y13" s="3"/>
      <c r="Z13" s="3"/>
    </row>
    <row r="14" spans="1:26" ht="23" customHeight="1" x14ac:dyDescent="0.2">
      <c r="A14" s="120" t="s">
        <v>0</v>
      </c>
      <c r="B14" s="121"/>
      <c r="C14" s="121"/>
      <c r="D14" s="121"/>
      <c r="E14" s="121"/>
      <c r="F14" s="121"/>
      <c r="G14" s="122"/>
    </row>
    <row r="15" spans="1:26" ht="15" customHeight="1" x14ac:dyDescent="0.2">
      <c r="A15" s="132" t="s">
        <v>182</v>
      </c>
      <c r="B15" s="133"/>
      <c r="C15" s="133"/>
      <c r="D15" s="133"/>
      <c r="E15" s="133"/>
      <c r="F15" s="133"/>
      <c r="G15" s="134"/>
    </row>
    <row r="16" spans="1:26" ht="15" customHeight="1" x14ac:dyDescent="0.2">
      <c r="A16" s="132"/>
      <c r="B16" s="133"/>
      <c r="C16" s="133"/>
      <c r="D16" s="133"/>
      <c r="E16" s="133"/>
      <c r="F16" s="133"/>
      <c r="G16" s="134"/>
    </row>
    <row r="17" spans="1:7" ht="15" customHeight="1" x14ac:dyDescent="0.2">
      <c r="A17" s="132"/>
      <c r="B17" s="133"/>
      <c r="C17" s="133"/>
      <c r="D17" s="133"/>
      <c r="E17" s="133"/>
      <c r="F17" s="133"/>
      <c r="G17" s="134"/>
    </row>
    <row r="18" spans="1:7" ht="15" customHeight="1" x14ac:dyDescent="0.2">
      <c r="A18" s="132"/>
      <c r="B18" s="133"/>
      <c r="C18" s="133"/>
      <c r="D18" s="133"/>
      <c r="E18" s="133"/>
      <c r="F18" s="133"/>
      <c r="G18" s="134"/>
    </row>
    <row r="19" spans="1:7" ht="15" customHeight="1" x14ac:dyDescent="0.2">
      <c r="A19" s="132"/>
      <c r="B19" s="133"/>
      <c r="C19" s="133"/>
      <c r="D19" s="133"/>
      <c r="E19" s="133"/>
      <c r="F19" s="133"/>
      <c r="G19" s="134"/>
    </row>
    <row r="20" spans="1:7" ht="15" customHeight="1" x14ac:dyDescent="0.2">
      <c r="A20" s="132"/>
      <c r="B20" s="133"/>
      <c r="C20" s="133"/>
      <c r="D20" s="133"/>
      <c r="E20" s="133"/>
      <c r="F20" s="133"/>
      <c r="G20" s="134"/>
    </row>
    <row r="21" spans="1:7" ht="15.75" customHeight="1" x14ac:dyDescent="0.2">
      <c r="A21" s="132"/>
      <c r="B21" s="133"/>
      <c r="C21" s="133"/>
      <c r="D21" s="133"/>
      <c r="E21" s="133"/>
      <c r="F21" s="133"/>
      <c r="G21" s="134"/>
    </row>
    <row r="22" spans="1:7" ht="15" customHeight="1" x14ac:dyDescent="0.2">
      <c r="A22" s="132"/>
      <c r="B22" s="133"/>
      <c r="C22" s="133"/>
      <c r="D22" s="133"/>
      <c r="E22" s="133"/>
      <c r="F22" s="133"/>
      <c r="G22" s="134"/>
    </row>
    <row r="23" spans="1:7" ht="266.25" customHeight="1" x14ac:dyDescent="0.2">
      <c r="A23" s="132"/>
      <c r="B23" s="133"/>
      <c r="C23" s="133"/>
      <c r="D23" s="133"/>
      <c r="E23" s="133"/>
      <c r="F23" s="133"/>
      <c r="G23" s="134"/>
    </row>
    <row r="24" spans="1:7" s="37" customFormat="1" ht="178" customHeight="1" x14ac:dyDescent="0.2">
      <c r="A24" s="127" t="s">
        <v>1</v>
      </c>
      <c r="B24" s="128"/>
      <c r="C24" s="128"/>
      <c r="D24" s="128"/>
      <c r="E24" s="128"/>
      <c r="F24" s="128"/>
      <c r="G24" s="129"/>
    </row>
    <row r="25" spans="1:7" ht="15.75" customHeight="1" x14ac:dyDescent="0.2"/>
    <row r="26" spans="1:7" ht="15.75" customHeight="1" x14ac:dyDescent="0.2"/>
    <row r="27" spans="1:7" ht="15.75" customHeight="1" x14ac:dyDescent="0.2"/>
    <row r="28" spans="1:7" ht="15.75" customHeight="1" x14ac:dyDescent="0.2"/>
    <row r="29" spans="1:7" ht="15.75" customHeight="1" x14ac:dyDescent="0.2"/>
    <row r="30" spans="1:7" ht="15.75" customHeight="1" x14ac:dyDescent="0.2"/>
    <row r="31" spans="1:7" ht="15.75" customHeight="1" x14ac:dyDescent="0.2"/>
    <row r="32" spans="1:7"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sheetData>
  <mergeCells count="7">
    <mergeCell ref="A1:G1"/>
    <mergeCell ref="A3:G3"/>
    <mergeCell ref="A4:G12"/>
    <mergeCell ref="A24:G24"/>
    <mergeCell ref="I5:J5"/>
    <mergeCell ref="A14:G14"/>
    <mergeCell ref="A15:G23"/>
  </mergeCells>
  <pageMargins left="0.7" right="0.7" top="0.75" bottom="0.75" header="0" footer="0"/>
  <pageSetup orientation="landscape"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994"/>
  <sheetViews>
    <sheetView topLeftCell="A35" workbookViewId="0">
      <selection activeCell="H42" sqref="H42"/>
    </sheetView>
  </sheetViews>
  <sheetFormatPr baseColWidth="10" defaultColWidth="11.1640625" defaultRowHeight="16" x14ac:dyDescent="0.2"/>
  <cols>
    <col min="1" max="1" width="10.5" customWidth="1"/>
    <col min="2" max="2" width="85.5" customWidth="1"/>
    <col min="3" max="3" width="8.33203125" customWidth="1"/>
    <col min="4" max="4" width="11.5" customWidth="1"/>
    <col min="5" max="5" width="8.6640625" customWidth="1"/>
    <col min="6" max="7" width="18.6640625" customWidth="1"/>
  </cols>
  <sheetData>
    <row r="1" spans="1:26" ht="17" x14ac:dyDescent="0.25">
      <c r="A1" s="145" t="s">
        <v>48</v>
      </c>
      <c r="B1" s="138"/>
      <c r="C1" s="138"/>
      <c r="D1" s="138"/>
      <c r="E1" s="138"/>
      <c r="F1" s="138"/>
      <c r="G1" s="136"/>
      <c r="H1" s="5"/>
      <c r="I1" s="5"/>
      <c r="J1" s="5"/>
      <c r="K1" s="5"/>
      <c r="L1" s="5"/>
      <c r="M1" s="5"/>
      <c r="N1" s="5"/>
      <c r="O1" s="3"/>
      <c r="P1" s="3"/>
      <c r="Q1" s="3"/>
      <c r="R1" s="3"/>
      <c r="S1" s="3"/>
      <c r="T1" s="3"/>
      <c r="U1" s="3"/>
      <c r="V1" s="3"/>
      <c r="W1" s="3"/>
      <c r="X1" s="3"/>
      <c r="Y1" s="3"/>
      <c r="Z1" s="3"/>
    </row>
    <row r="2" spans="1:26" x14ac:dyDescent="0.2">
      <c r="A2" s="146" t="s">
        <v>183</v>
      </c>
      <c r="B2" s="138"/>
      <c r="C2" s="138"/>
      <c r="D2" s="138"/>
      <c r="E2" s="136"/>
      <c r="F2" s="6"/>
      <c r="G2" s="6"/>
      <c r="H2" s="5"/>
      <c r="I2" s="5"/>
      <c r="J2" s="5"/>
      <c r="K2" s="5"/>
      <c r="L2" s="5"/>
      <c r="M2" s="5"/>
      <c r="N2" s="5"/>
      <c r="O2" s="3"/>
      <c r="P2" s="3"/>
      <c r="Q2" s="3"/>
      <c r="R2" s="3"/>
      <c r="S2" s="3"/>
      <c r="T2" s="3"/>
      <c r="U2" s="3"/>
      <c r="V2" s="3"/>
      <c r="W2" s="3"/>
      <c r="X2" s="3"/>
      <c r="Y2" s="3"/>
      <c r="Z2" s="3"/>
    </row>
    <row r="3" spans="1:26" ht="20" x14ac:dyDescent="0.25">
      <c r="A3" s="7" t="s">
        <v>49</v>
      </c>
      <c r="B3" s="8" t="s">
        <v>50</v>
      </c>
      <c r="C3" s="7" t="s">
        <v>51</v>
      </c>
      <c r="D3" s="7" t="s">
        <v>52</v>
      </c>
      <c r="E3" s="7" t="s">
        <v>53</v>
      </c>
      <c r="F3" s="7" t="s">
        <v>54</v>
      </c>
      <c r="G3" s="7" t="s">
        <v>55</v>
      </c>
      <c r="H3" s="5"/>
      <c r="I3" s="5"/>
      <c r="J3" s="5"/>
      <c r="K3" s="5"/>
      <c r="L3" s="5"/>
      <c r="M3" s="5"/>
      <c r="N3" s="5"/>
      <c r="O3" s="3"/>
      <c r="P3" s="3"/>
      <c r="Q3" s="3"/>
      <c r="R3" s="3"/>
      <c r="S3" s="3"/>
      <c r="T3" s="3"/>
      <c r="U3" s="3"/>
      <c r="V3" s="3"/>
      <c r="W3" s="3"/>
      <c r="X3" s="3"/>
      <c r="Y3" s="3"/>
      <c r="Z3" s="3"/>
    </row>
    <row r="4" spans="1:26" x14ac:dyDescent="0.2">
      <c r="A4" s="147" t="s">
        <v>184</v>
      </c>
      <c r="B4" s="138"/>
      <c r="C4" s="138"/>
      <c r="D4" s="138"/>
      <c r="E4" s="138"/>
      <c r="F4" s="138"/>
      <c r="G4" s="136"/>
      <c r="H4" s="5"/>
      <c r="I4" s="5"/>
      <c r="J4" s="5"/>
      <c r="K4" s="5"/>
      <c r="L4" s="5"/>
      <c r="M4" s="5"/>
      <c r="N4" s="5"/>
      <c r="O4" s="3"/>
      <c r="P4" s="3"/>
      <c r="Q4" s="3"/>
      <c r="R4" s="3"/>
      <c r="S4" s="3"/>
      <c r="T4" s="3"/>
      <c r="U4" s="3"/>
      <c r="V4" s="3"/>
      <c r="W4" s="3"/>
      <c r="X4" s="3"/>
      <c r="Y4" s="3"/>
      <c r="Z4" s="3"/>
    </row>
    <row r="5" spans="1:26" ht="19" x14ac:dyDescent="0.25">
      <c r="A5" s="7">
        <v>1</v>
      </c>
      <c r="B5" s="9" t="s">
        <v>241</v>
      </c>
      <c r="C5" s="10"/>
      <c r="D5" s="79"/>
      <c r="E5" s="45"/>
      <c r="F5" s="11"/>
      <c r="G5" s="56" t="s">
        <v>56</v>
      </c>
      <c r="H5" s="5"/>
      <c r="I5" s="5"/>
      <c r="J5" s="5"/>
      <c r="K5" s="5"/>
      <c r="L5" s="5"/>
      <c r="M5" s="5"/>
      <c r="N5" s="5"/>
      <c r="O5" s="3"/>
      <c r="P5" s="3"/>
      <c r="Q5" s="3"/>
      <c r="R5" s="3"/>
      <c r="S5" s="3"/>
      <c r="T5" s="3"/>
      <c r="U5" s="3"/>
      <c r="V5" s="3"/>
      <c r="W5" s="3"/>
      <c r="X5" s="3"/>
      <c r="Y5" s="3"/>
      <c r="Z5" s="3"/>
    </row>
    <row r="6" spans="1:26" ht="19" x14ac:dyDescent="0.25">
      <c r="A6" s="7">
        <f t="shared" ref="A6:A13" si="0">A5+1</f>
        <v>2</v>
      </c>
      <c r="B6" s="9" t="s">
        <v>242</v>
      </c>
      <c r="C6" s="10"/>
      <c r="D6" s="79"/>
      <c r="E6" s="45"/>
      <c r="F6" s="11"/>
      <c r="G6" s="56" t="s">
        <v>57</v>
      </c>
      <c r="H6" s="5"/>
      <c r="I6" s="5"/>
      <c r="J6" s="5"/>
      <c r="K6" s="5"/>
      <c r="L6" s="5"/>
      <c r="M6" s="5"/>
      <c r="N6" s="5"/>
      <c r="O6" s="3"/>
      <c r="P6" s="3"/>
      <c r="Q6" s="3"/>
      <c r="R6" s="3"/>
      <c r="S6" s="3"/>
      <c r="T6" s="3"/>
      <c r="U6" s="3"/>
      <c r="V6" s="3"/>
      <c r="W6" s="3"/>
      <c r="X6" s="3"/>
      <c r="Y6" s="3"/>
      <c r="Z6" s="3"/>
    </row>
    <row r="7" spans="1:26" ht="19" x14ac:dyDescent="0.25">
      <c r="A7" s="7">
        <f t="shared" si="0"/>
        <v>3</v>
      </c>
      <c r="B7" s="9" t="s">
        <v>243</v>
      </c>
      <c r="C7" s="10"/>
      <c r="D7" s="79"/>
      <c r="E7" s="45"/>
      <c r="F7" s="11"/>
      <c r="G7" s="56" t="s">
        <v>58</v>
      </c>
      <c r="H7" s="5"/>
      <c r="I7" s="5"/>
      <c r="J7" s="5"/>
      <c r="K7" s="5"/>
      <c r="L7" s="5"/>
      <c r="M7" s="5"/>
      <c r="N7" s="5"/>
      <c r="O7" s="3"/>
      <c r="P7" s="3"/>
      <c r="Q7" s="3"/>
      <c r="R7" s="3"/>
      <c r="S7" s="3"/>
      <c r="T7" s="3"/>
      <c r="U7" s="3"/>
      <c r="V7" s="3"/>
      <c r="W7" s="3"/>
      <c r="X7" s="3"/>
      <c r="Y7" s="3"/>
      <c r="Z7" s="3"/>
    </row>
    <row r="8" spans="1:26" ht="19" x14ac:dyDescent="0.25">
      <c r="A8" s="7">
        <f t="shared" si="0"/>
        <v>4</v>
      </c>
      <c r="B8" s="78" t="s">
        <v>244</v>
      </c>
      <c r="C8" s="10"/>
      <c r="D8" s="79"/>
      <c r="E8" s="46"/>
      <c r="F8" s="11"/>
      <c r="G8" s="56" t="s">
        <v>59</v>
      </c>
      <c r="H8" s="5"/>
      <c r="I8" s="5"/>
      <c r="J8" s="5"/>
      <c r="K8" s="5"/>
      <c r="L8" s="5"/>
      <c r="M8" s="5"/>
      <c r="N8" s="5"/>
      <c r="O8" s="3"/>
      <c r="P8" s="3"/>
      <c r="Q8" s="3"/>
      <c r="R8" s="3"/>
      <c r="S8" s="3"/>
      <c r="T8" s="3"/>
      <c r="U8" s="3"/>
      <c r="V8" s="3"/>
      <c r="W8" s="3"/>
      <c r="X8" s="3"/>
      <c r="Y8" s="3"/>
      <c r="Z8" s="3"/>
    </row>
    <row r="9" spans="1:26" ht="19" x14ac:dyDescent="0.25">
      <c r="A9" s="7">
        <f t="shared" si="0"/>
        <v>5</v>
      </c>
      <c r="B9" s="9" t="s">
        <v>245</v>
      </c>
      <c r="C9" s="10"/>
      <c r="D9" s="79"/>
      <c r="E9" s="45"/>
      <c r="F9" s="11"/>
      <c r="G9" s="56" t="s">
        <v>60</v>
      </c>
      <c r="H9" s="5"/>
      <c r="I9" s="5"/>
      <c r="J9" s="5"/>
      <c r="K9" s="5"/>
      <c r="L9" s="5"/>
      <c r="M9" s="5"/>
      <c r="N9" s="5"/>
      <c r="O9" s="3"/>
      <c r="P9" s="3"/>
      <c r="Q9" s="3"/>
      <c r="R9" s="3"/>
      <c r="S9" s="3"/>
      <c r="T9" s="3"/>
      <c r="U9" s="3"/>
      <c r="V9" s="3"/>
      <c r="W9" s="3"/>
      <c r="X9" s="3"/>
      <c r="Y9" s="3"/>
      <c r="Z9" s="3"/>
    </row>
    <row r="10" spans="1:26" ht="19" x14ac:dyDescent="0.25">
      <c r="A10" s="7">
        <f t="shared" si="0"/>
        <v>6</v>
      </c>
      <c r="B10" s="9" t="s">
        <v>61</v>
      </c>
      <c r="C10" s="10"/>
      <c r="D10" s="18"/>
      <c r="E10" s="45"/>
      <c r="F10" s="11"/>
      <c r="G10" s="56" t="s">
        <v>62</v>
      </c>
      <c r="H10" s="5"/>
      <c r="I10" s="5"/>
      <c r="J10" s="5"/>
      <c r="K10" s="5"/>
      <c r="L10" s="5"/>
      <c r="M10" s="5"/>
      <c r="N10" s="5"/>
      <c r="O10" s="3"/>
      <c r="P10" s="3"/>
      <c r="Q10" s="3"/>
      <c r="R10" s="3"/>
      <c r="S10" s="3"/>
      <c r="T10" s="3"/>
      <c r="U10" s="3"/>
      <c r="V10" s="3"/>
      <c r="W10" s="3"/>
      <c r="X10" s="3"/>
      <c r="Y10" s="3"/>
      <c r="Z10" s="3"/>
    </row>
    <row r="11" spans="1:26" ht="19" x14ac:dyDescent="0.25">
      <c r="A11" s="7">
        <f t="shared" si="0"/>
        <v>7</v>
      </c>
      <c r="B11" s="78" t="s">
        <v>63</v>
      </c>
      <c r="C11" s="10"/>
      <c r="D11" s="79"/>
      <c r="E11" s="46"/>
      <c r="F11" s="11"/>
      <c r="G11" s="56" t="s">
        <v>64</v>
      </c>
      <c r="H11" s="5"/>
      <c r="I11" s="5"/>
      <c r="J11" s="5"/>
      <c r="K11" s="5"/>
      <c r="L11" s="5"/>
      <c r="M11" s="5"/>
      <c r="N11" s="5"/>
      <c r="O11" s="3"/>
      <c r="P11" s="3"/>
      <c r="Q11" s="3"/>
      <c r="R11" s="3"/>
      <c r="S11" s="3"/>
      <c r="T11" s="3"/>
      <c r="U11" s="3"/>
      <c r="V11" s="3"/>
      <c r="W11" s="3"/>
      <c r="X11" s="3"/>
      <c r="Y11" s="3"/>
      <c r="Z11" s="3"/>
    </row>
    <row r="12" spans="1:26" ht="19" x14ac:dyDescent="0.25">
      <c r="A12" s="7">
        <f t="shared" si="0"/>
        <v>8</v>
      </c>
      <c r="B12" s="78" t="s">
        <v>65</v>
      </c>
      <c r="C12" s="10"/>
      <c r="D12" s="18"/>
      <c r="E12" s="45"/>
      <c r="F12" s="11"/>
      <c r="G12" s="56" t="s">
        <v>66</v>
      </c>
      <c r="H12" s="5"/>
      <c r="I12" s="5"/>
      <c r="J12" s="5"/>
      <c r="K12" s="5"/>
      <c r="L12" s="5"/>
      <c r="M12" s="5"/>
      <c r="N12" s="5"/>
      <c r="O12" s="3"/>
      <c r="P12" s="3"/>
      <c r="Q12" s="3"/>
      <c r="R12" s="3"/>
      <c r="S12" s="3"/>
      <c r="T12" s="3"/>
      <c r="U12" s="3"/>
      <c r="V12" s="3"/>
      <c r="W12" s="3"/>
      <c r="X12" s="3"/>
      <c r="Y12" s="3"/>
      <c r="Z12" s="3"/>
    </row>
    <row r="13" spans="1:26" ht="19" x14ac:dyDescent="0.25">
      <c r="A13" s="7">
        <f t="shared" si="0"/>
        <v>9</v>
      </c>
      <c r="B13" s="9" t="s">
        <v>246</v>
      </c>
      <c r="C13" s="10"/>
      <c r="D13" s="18"/>
      <c r="E13" s="45"/>
      <c r="F13" s="11"/>
      <c r="G13" s="56" t="s">
        <v>67</v>
      </c>
      <c r="H13" s="5"/>
      <c r="I13" s="5"/>
      <c r="J13" s="5"/>
      <c r="K13" s="5"/>
      <c r="L13" s="5"/>
      <c r="M13" s="5"/>
      <c r="N13" s="5"/>
      <c r="O13" s="3"/>
      <c r="P13" s="3"/>
      <c r="Q13" s="3"/>
      <c r="R13" s="3"/>
      <c r="S13" s="3"/>
      <c r="T13" s="3"/>
      <c r="U13" s="3"/>
      <c r="V13" s="3"/>
      <c r="W13" s="3"/>
      <c r="X13" s="3"/>
      <c r="Y13" s="3"/>
      <c r="Z13" s="3"/>
    </row>
    <row r="14" spans="1:26" x14ac:dyDescent="0.2">
      <c r="A14" s="139" t="s">
        <v>68</v>
      </c>
      <c r="B14" s="136"/>
      <c r="C14" s="12">
        <f>COUNTIF(C5:C13,"2")</f>
        <v>0</v>
      </c>
      <c r="D14" s="13">
        <f>COUNTIF(D5:D13,"1")</f>
        <v>0</v>
      </c>
      <c r="E14" s="14">
        <f>COUNTIF(E5:E13,"0")</f>
        <v>0</v>
      </c>
      <c r="F14" s="15"/>
      <c r="G14" s="15"/>
      <c r="H14" s="4"/>
      <c r="I14" s="4"/>
      <c r="J14" s="4"/>
      <c r="K14" s="4"/>
      <c r="L14" s="4"/>
      <c r="M14" s="4"/>
      <c r="N14" s="4"/>
    </row>
    <row r="15" spans="1:26" x14ac:dyDescent="0.2">
      <c r="A15" s="139" t="s">
        <v>185</v>
      </c>
      <c r="B15" s="136"/>
      <c r="C15" s="12">
        <f t="shared" ref="C15:E15" si="1">SUM(C5:C13)</f>
        <v>0</v>
      </c>
      <c r="D15" s="13">
        <f t="shared" si="1"/>
        <v>0</v>
      </c>
      <c r="E15" s="14">
        <f t="shared" si="1"/>
        <v>0</v>
      </c>
      <c r="F15" s="15"/>
      <c r="G15" s="15"/>
      <c r="H15" s="4"/>
      <c r="I15" s="4"/>
      <c r="J15" s="4"/>
      <c r="K15" s="4"/>
      <c r="L15" s="4"/>
      <c r="M15" s="4"/>
      <c r="N15" s="4"/>
    </row>
    <row r="16" spans="1:26" x14ac:dyDescent="0.2">
      <c r="A16" s="144" t="s">
        <v>186</v>
      </c>
      <c r="B16" s="138"/>
      <c r="C16" s="138"/>
      <c r="D16" s="138"/>
      <c r="E16" s="138"/>
      <c r="F16" s="138"/>
      <c r="G16" s="136"/>
      <c r="H16" s="4"/>
      <c r="I16" s="4"/>
      <c r="J16" s="4"/>
      <c r="K16" s="4"/>
      <c r="L16" s="4"/>
      <c r="M16" s="4"/>
      <c r="N16" s="4"/>
    </row>
    <row r="17" spans="1:14" ht="19" x14ac:dyDescent="0.25">
      <c r="A17" s="16">
        <v>1</v>
      </c>
      <c r="B17" s="17" t="s">
        <v>247</v>
      </c>
      <c r="C17" s="10"/>
      <c r="D17" s="18"/>
      <c r="E17" s="19"/>
      <c r="F17" s="20"/>
      <c r="G17" s="21" t="s">
        <v>69</v>
      </c>
      <c r="H17" s="4"/>
      <c r="I17" s="4"/>
      <c r="J17" s="4"/>
      <c r="K17" s="4"/>
      <c r="L17" s="4"/>
      <c r="M17" s="4"/>
      <c r="N17" s="4"/>
    </row>
    <row r="18" spans="1:14" ht="19" x14ac:dyDescent="0.25">
      <c r="A18" s="16">
        <f t="shared" ref="A18:A27" si="2">A17+1</f>
        <v>2</v>
      </c>
      <c r="B18" s="9" t="s">
        <v>248</v>
      </c>
      <c r="C18" s="10"/>
      <c r="D18" s="18"/>
      <c r="E18" s="19"/>
      <c r="F18" s="20"/>
      <c r="G18" s="21" t="s">
        <v>70</v>
      </c>
      <c r="H18" s="4"/>
      <c r="I18" s="4"/>
      <c r="J18" s="4"/>
      <c r="K18" s="4"/>
      <c r="L18" s="4"/>
      <c r="M18" s="4"/>
      <c r="N18" s="4"/>
    </row>
    <row r="19" spans="1:14" ht="19" x14ac:dyDescent="0.25">
      <c r="A19" s="16">
        <f t="shared" si="2"/>
        <v>3</v>
      </c>
      <c r="B19" s="9" t="s">
        <v>213</v>
      </c>
      <c r="C19" s="10"/>
      <c r="D19" s="18"/>
      <c r="E19" s="19"/>
      <c r="F19" s="20"/>
      <c r="G19" s="21" t="s">
        <v>71</v>
      </c>
      <c r="H19" s="4"/>
      <c r="I19" s="4"/>
      <c r="J19" s="4"/>
      <c r="K19" s="4"/>
      <c r="L19" s="4"/>
      <c r="M19" s="4"/>
      <c r="N19" s="4"/>
    </row>
    <row r="20" spans="1:14" ht="35" x14ac:dyDescent="0.25">
      <c r="A20" s="16">
        <f t="shared" si="2"/>
        <v>4</v>
      </c>
      <c r="B20" s="9" t="s">
        <v>249</v>
      </c>
      <c r="C20" s="10"/>
      <c r="D20" s="18"/>
      <c r="E20" s="19"/>
      <c r="F20" s="20"/>
      <c r="G20" s="21" t="s">
        <v>72</v>
      </c>
      <c r="H20" s="4"/>
      <c r="I20" s="4"/>
      <c r="J20" s="4"/>
      <c r="K20" s="4"/>
      <c r="L20" s="4"/>
      <c r="M20" s="4"/>
      <c r="N20" s="4"/>
    </row>
    <row r="21" spans="1:14" ht="35" x14ac:dyDescent="0.25">
      <c r="A21" s="16">
        <f t="shared" si="2"/>
        <v>5</v>
      </c>
      <c r="B21" s="9" t="s">
        <v>250</v>
      </c>
      <c r="C21" s="10"/>
      <c r="D21" s="18"/>
      <c r="E21" s="19"/>
      <c r="F21" s="20"/>
      <c r="G21" s="21" t="s">
        <v>73</v>
      </c>
      <c r="H21" s="4"/>
      <c r="I21" s="4"/>
      <c r="J21" s="4"/>
      <c r="K21" s="4"/>
      <c r="L21" s="4"/>
      <c r="M21" s="4"/>
      <c r="N21" s="4"/>
    </row>
    <row r="22" spans="1:14" ht="35" x14ac:dyDescent="0.25">
      <c r="A22" s="16">
        <f t="shared" si="2"/>
        <v>6</v>
      </c>
      <c r="B22" s="9" t="s">
        <v>74</v>
      </c>
      <c r="C22" s="10"/>
      <c r="D22" s="18"/>
      <c r="E22" s="19"/>
      <c r="F22" s="20"/>
      <c r="G22" s="21" t="s">
        <v>75</v>
      </c>
      <c r="H22" s="4"/>
      <c r="I22" s="4"/>
      <c r="J22" s="4"/>
      <c r="K22" s="4"/>
      <c r="L22" s="4"/>
      <c r="M22" s="4"/>
      <c r="N22" s="4"/>
    </row>
    <row r="23" spans="1:14" ht="19" x14ac:dyDescent="0.25">
      <c r="A23" s="16">
        <f t="shared" si="2"/>
        <v>7</v>
      </c>
      <c r="B23" s="22" t="s">
        <v>76</v>
      </c>
      <c r="C23" s="10"/>
      <c r="D23" s="18"/>
      <c r="E23" s="19"/>
      <c r="F23" s="20"/>
      <c r="G23" s="21" t="s">
        <v>77</v>
      </c>
      <c r="H23" s="4"/>
      <c r="I23" s="4"/>
      <c r="J23" s="4"/>
      <c r="K23" s="4"/>
      <c r="L23" s="4"/>
      <c r="M23" s="4"/>
      <c r="N23" s="4"/>
    </row>
    <row r="24" spans="1:14" ht="19" x14ac:dyDescent="0.25">
      <c r="A24" s="16">
        <f t="shared" si="2"/>
        <v>8</v>
      </c>
      <c r="B24" s="9" t="s">
        <v>78</v>
      </c>
      <c r="C24" s="10"/>
      <c r="D24" s="18"/>
      <c r="E24" s="19"/>
      <c r="F24" s="20"/>
      <c r="G24" s="21" t="s">
        <v>79</v>
      </c>
      <c r="H24" s="4"/>
      <c r="I24" s="4"/>
      <c r="J24" s="4"/>
      <c r="K24" s="4"/>
      <c r="L24" s="4"/>
      <c r="M24" s="4"/>
      <c r="N24" s="4"/>
    </row>
    <row r="25" spans="1:14" ht="19" x14ac:dyDescent="0.25">
      <c r="A25" s="16">
        <f t="shared" si="2"/>
        <v>9</v>
      </c>
      <c r="B25" s="9" t="s">
        <v>121</v>
      </c>
      <c r="C25" s="10"/>
      <c r="D25" s="18"/>
      <c r="E25" s="19"/>
      <c r="F25" s="20"/>
      <c r="G25" s="21" t="s">
        <v>80</v>
      </c>
      <c r="H25" s="4"/>
      <c r="I25" s="4"/>
      <c r="J25" s="4"/>
      <c r="K25" s="4"/>
      <c r="L25" s="4"/>
      <c r="M25" s="4"/>
      <c r="N25" s="4"/>
    </row>
    <row r="26" spans="1:14" ht="19" x14ac:dyDescent="0.25">
      <c r="A26" s="16">
        <f t="shared" si="2"/>
        <v>10</v>
      </c>
      <c r="B26" s="23" t="s">
        <v>81</v>
      </c>
      <c r="C26" s="10"/>
      <c r="D26" s="18"/>
      <c r="E26" s="19"/>
      <c r="F26" s="20"/>
      <c r="G26" s="21" t="s">
        <v>82</v>
      </c>
      <c r="H26" s="4"/>
      <c r="I26" s="4"/>
      <c r="J26" s="4"/>
      <c r="K26" s="4"/>
      <c r="L26" s="4"/>
      <c r="M26" s="4"/>
      <c r="N26" s="4"/>
    </row>
    <row r="27" spans="1:14" ht="19" x14ac:dyDescent="0.25">
      <c r="A27" s="16">
        <f t="shared" si="2"/>
        <v>11</v>
      </c>
      <c r="B27" s="23" t="s">
        <v>251</v>
      </c>
      <c r="C27" s="10"/>
      <c r="D27" s="18"/>
      <c r="E27" s="19"/>
      <c r="F27" s="57"/>
      <c r="G27" s="58" t="s">
        <v>83</v>
      </c>
      <c r="H27" s="4"/>
      <c r="I27" s="4"/>
      <c r="J27" s="4"/>
      <c r="K27" s="4"/>
      <c r="L27" s="4"/>
      <c r="M27" s="4"/>
      <c r="N27" s="4"/>
    </row>
    <row r="28" spans="1:14" x14ac:dyDescent="0.2">
      <c r="A28" s="139" t="s">
        <v>68</v>
      </c>
      <c r="B28" s="136"/>
      <c r="C28" s="24">
        <f>COUNTIF(C17:C27,"2")</f>
        <v>0</v>
      </c>
      <c r="D28" s="25">
        <f>COUNTIF(D17:D27,"1")</f>
        <v>0</v>
      </c>
      <c r="E28" s="26">
        <f>COUNTIF(E17:E27,"0")</f>
        <v>0</v>
      </c>
      <c r="F28" s="27"/>
      <c r="G28" s="27"/>
      <c r="H28" s="4"/>
      <c r="I28" s="4"/>
      <c r="J28" s="4"/>
      <c r="K28" s="4"/>
      <c r="L28" s="4"/>
      <c r="M28" s="4"/>
      <c r="N28" s="4"/>
    </row>
    <row r="29" spans="1:14" x14ac:dyDescent="0.2">
      <c r="A29" s="135" t="s">
        <v>84</v>
      </c>
      <c r="B29" s="136"/>
      <c r="C29" s="24">
        <f t="shared" ref="C29:E29" si="3">SUM(C17:C27)</f>
        <v>0</v>
      </c>
      <c r="D29" s="25">
        <f t="shared" si="3"/>
        <v>0</v>
      </c>
      <c r="E29" s="26">
        <f t="shared" si="3"/>
        <v>0</v>
      </c>
      <c r="F29" s="27"/>
      <c r="G29" s="27"/>
      <c r="H29" s="4"/>
      <c r="I29" s="4"/>
      <c r="J29" s="4"/>
      <c r="K29" s="4"/>
      <c r="L29" s="4"/>
      <c r="M29" s="4"/>
      <c r="N29" s="4"/>
    </row>
    <row r="30" spans="1:14" x14ac:dyDescent="0.2">
      <c r="A30" s="137" t="s">
        <v>252</v>
      </c>
      <c r="B30" s="138"/>
      <c r="C30" s="138"/>
      <c r="D30" s="138"/>
      <c r="E30" s="138"/>
      <c r="F30" s="138"/>
      <c r="G30" s="136"/>
      <c r="H30" s="4"/>
      <c r="I30" s="4"/>
      <c r="J30" s="4"/>
      <c r="K30" s="4"/>
      <c r="L30" s="4"/>
      <c r="M30" s="4"/>
      <c r="N30" s="4"/>
    </row>
    <row r="31" spans="1:14" ht="19" x14ac:dyDescent="0.25">
      <c r="A31" s="16">
        <v>1</v>
      </c>
      <c r="B31" s="80" t="s">
        <v>253</v>
      </c>
      <c r="C31" s="10"/>
      <c r="D31" s="18"/>
      <c r="E31" s="19"/>
      <c r="F31" s="20"/>
      <c r="G31" s="21" t="s">
        <v>85</v>
      </c>
      <c r="H31" s="4"/>
      <c r="I31" s="4"/>
      <c r="J31" s="4"/>
      <c r="K31" s="4"/>
      <c r="L31" s="4"/>
      <c r="M31" s="4"/>
      <c r="N31" s="4"/>
    </row>
    <row r="32" spans="1:14" ht="19" x14ac:dyDescent="0.25">
      <c r="A32" s="16">
        <f t="shared" ref="A32:A44" si="4">A31+1</f>
        <v>2</v>
      </c>
      <c r="B32" s="78" t="s">
        <v>254</v>
      </c>
      <c r="C32" s="10"/>
      <c r="D32" s="18"/>
      <c r="E32" s="19"/>
      <c r="F32" s="20"/>
      <c r="G32" s="21" t="s">
        <v>86</v>
      </c>
      <c r="H32" s="4"/>
      <c r="I32" s="4"/>
      <c r="J32" s="4"/>
      <c r="K32" s="4"/>
      <c r="L32" s="4"/>
      <c r="M32" s="4"/>
      <c r="N32" s="4"/>
    </row>
    <row r="33" spans="1:14" ht="19" x14ac:dyDescent="0.25">
      <c r="A33" s="16">
        <f t="shared" si="4"/>
        <v>3</v>
      </c>
      <c r="B33" s="9" t="s">
        <v>255</v>
      </c>
      <c r="C33" s="10"/>
      <c r="D33" s="18"/>
      <c r="E33" s="19"/>
      <c r="F33" s="20"/>
      <c r="G33" s="21" t="s">
        <v>87</v>
      </c>
      <c r="H33" s="4"/>
      <c r="I33" s="4"/>
      <c r="J33" s="4"/>
      <c r="K33" s="4"/>
      <c r="L33" s="4"/>
      <c r="M33" s="4"/>
      <c r="N33" s="4"/>
    </row>
    <row r="34" spans="1:14" ht="35" x14ac:dyDescent="0.25">
      <c r="A34" s="16">
        <f t="shared" si="4"/>
        <v>4</v>
      </c>
      <c r="B34" s="9" t="s">
        <v>256</v>
      </c>
      <c r="C34" s="10"/>
      <c r="D34" s="18"/>
      <c r="E34" s="19"/>
      <c r="F34" s="20"/>
      <c r="G34" s="21" t="s">
        <v>88</v>
      </c>
      <c r="H34" s="4"/>
      <c r="I34" s="4"/>
      <c r="J34" s="4"/>
      <c r="K34" s="4"/>
      <c r="L34" s="4"/>
      <c r="M34" s="4"/>
      <c r="N34" s="4"/>
    </row>
    <row r="35" spans="1:14" ht="19" x14ac:dyDescent="0.25">
      <c r="A35" s="16">
        <f t="shared" si="4"/>
        <v>5</v>
      </c>
      <c r="B35" s="9" t="s">
        <v>89</v>
      </c>
      <c r="C35" s="10"/>
      <c r="D35" s="18"/>
      <c r="E35" s="19"/>
      <c r="F35" s="20"/>
      <c r="G35" s="21" t="s">
        <v>90</v>
      </c>
      <c r="H35" s="4"/>
      <c r="I35" s="4"/>
      <c r="J35" s="4"/>
      <c r="K35" s="4"/>
      <c r="L35" s="4"/>
      <c r="M35" s="4"/>
      <c r="N35" s="4"/>
    </row>
    <row r="36" spans="1:14" ht="19" x14ac:dyDescent="0.25">
      <c r="A36" s="16">
        <f t="shared" si="4"/>
        <v>6</v>
      </c>
      <c r="B36" s="9" t="s">
        <v>91</v>
      </c>
      <c r="C36" s="10"/>
      <c r="D36" s="18"/>
      <c r="E36" s="19"/>
      <c r="F36" s="20"/>
      <c r="G36" s="21" t="s">
        <v>92</v>
      </c>
      <c r="H36" s="4"/>
      <c r="I36" s="4"/>
      <c r="J36" s="4"/>
      <c r="K36" s="4"/>
      <c r="L36" s="4"/>
      <c r="M36" s="4"/>
      <c r="N36" s="4"/>
    </row>
    <row r="37" spans="1:14" ht="19" x14ac:dyDescent="0.25">
      <c r="A37" s="16">
        <f t="shared" si="4"/>
        <v>7</v>
      </c>
      <c r="B37" s="9" t="s">
        <v>93</v>
      </c>
      <c r="C37" s="10"/>
      <c r="D37" s="18"/>
      <c r="E37" s="19"/>
      <c r="F37" s="20"/>
      <c r="G37" s="21" t="s">
        <v>94</v>
      </c>
      <c r="H37" s="4"/>
      <c r="I37" s="4"/>
      <c r="J37" s="4"/>
      <c r="K37" s="4"/>
      <c r="L37" s="4"/>
      <c r="M37" s="4"/>
      <c r="N37" s="4"/>
    </row>
    <row r="38" spans="1:14" ht="35" x14ac:dyDescent="0.25">
      <c r="A38" s="16">
        <f t="shared" si="4"/>
        <v>8</v>
      </c>
      <c r="B38" s="78" t="s">
        <v>95</v>
      </c>
      <c r="C38" s="10"/>
      <c r="D38" s="18"/>
      <c r="E38" s="19"/>
      <c r="F38" s="20"/>
      <c r="G38" s="21" t="s">
        <v>96</v>
      </c>
      <c r="H38" s="4"/>
      <c r="I38" s="4"/>
      <c r="J38" s="4"/>
      <c r="K38" s="4"/>
      <c r="L38" s="4"/>
      <c r="M38" s="4"/>
      <c r="N38" s="4"/>
    </row>
    <row r="39" spans="1:14" ht="19" x14ac:dyDescent="0.25">
      <c r="A39" s="16">
        <f t="shared" si="4"/>
        <v>9</v>
      </c>
      <c r="B39" s="9" t="s">
        <v>97</v>
      </c>
      <c r="C39" s="10"/>
      <c r="D39" s="18"/>
      <c r="E39" s="19"/>
      <c r="F39" s="20"/>
      <c r="G39" s="21" t="s">
        <v>98</v>
      </c>
      <c r="H39" s="4"/>
      <c r="I39" s="4"/>
      <c r="J39" s="4"/>
      <c r="K39" s="4"/>
      <c r="L39" s="4"/>
      <c r="M39" s="4"/>
      <c r="N39" s="4"/>
    </row>
    <row r="40" spans="1:14" ht="19" x14ac:dyDescent="0.25">
      <c r="A40" s="16">
        <f t="shared" si="4"/>
        <v>10</v>
      </c>
      <c r="B40" s="9" t="s">
        <v>99</v>
      </c>
      <c r="C40" s="10"/>
      <c r="D40" s="18"/>
      <c r="E40" s="19"/>
      <c r="F40" s="20"/>
      <c r="G40" s="21" t="s">
        <v>100</v>
      </c>
      <c r="H40" s="4"/>
      <c r="I40" s="4"/>
      <c r="J40" s="4"/>
      <c r="K40" s="4"/>
      <c r="L40" s="4"/>
      <c r="M40" s="4"/>
      <c r="N40" s="4"/>
    </row>
    <row r="41" spans="1:14" ht="19" x14ac:dyDescent="0.25">
      <c r="A41" s="16">
        <f t="shared" si="4"/>
        <v>11</v>
      </c>
      <c r="B41" s="9" t="s">
        <v>101</v>
      </c>
      <c r="C41" s="10"/>
      <c r="D41" s="18"/>
      <c r="E41" s="19"/>
      <c r="F41" s="20"/>
      <c r="G41" s="21" t="s">
        <v>102</v>
      </c>
      <c r="H41" s="4"/>
      <c r="I41" s="4"/>
      <c r="J41" s="4"/>
      <c r="K41" s="4"/>
      <c r="L41" s="4"/>
      <c r="M41" s="4"/>
      <c r="N41" s="4"/>
    </row>
    <row r="42" spans="1:14" ht="35" x14ac:dyDescent="0.25">
      <c r="A42" s="16">
        <f t="shared" si="4"/>
        <v>12</v>
      </c>
      <c r="B42" s="9" t="s">
        <v>103</v>
      </c>
      <c r="C42" s="10"/>
      <c r="D42" s="18"/>
      <c r="E42" s="19"/>
      <c r="F42" s="20"/>
      <c r="G42" s="21" t="s">
        <v>104</v>
      </c>
      <c r="H42" s="4"/>
      <c r="I42" s="4"/>
      <c r="J42" s="4"/>
      <c r="K42" s="4"/>
      <c r="L42" s="4"/>
      <c r="M42" s="4"/>
      <c r="N42" s="4"/>
    </row>
    <row r="43" spans="1:14" ht="19" x14ac:dyDescent="0.25">
      <c r="A43" s="28">
        <f t="shared" si="4"/>
        <v>13</v>
      </c>
      <c r="B43" s="23" t="s">
        <v>105</v>
      </c>
      <c r="C43" s="10"/>
      <c r="D43" s="18"/>
      <c r="E43" s="19"/>
      <c r="F43" s="20"/>
      <c r="G43" s="21" t="s">
        <v>106</v>
      </c>
      <c r="H43" s="4"/>
      <c r="I43" s="4"/>
      <c r="J43" s="4"/>
      <c r="K43" s="4"/>
      <c r="L43" s="4"/>
      <c r="M43" s="4"/>
      <c r="N43" s="4"/>
    </row>
    <row r="44" spans="1:14" ht="19" x14ac:dyDescent="0.25">
      <c r="A44" s="28">
        <f t="shared" si="4"/>
        <v>14</v>
      </c>
      <c r="B44" s="23" t="s">
        <v>107</v>
      </c>
      <c r="C44" s="10"/>
      <c r="D44" s="18"/>
      <c r="E44" s="19"/>
      <c r="F44" s="59"/>
      <c r="G44" s="21" t="s">
        <v>108</v>
      </c>
      <c r="H44" s="4"/>
      <c r="I44" s="4"/>
      <c r="J44" s="4"/>
      <c r="K44" s="4"/>
      <c r="L44" s="4"/>
      <c r="M44" s="4"/>
      <c r="N44" s="4"/>
    </row>
    <row r="45" spans="1:14" x14ac:dyDescent="0.2">
      <c r="A45" s="139" t="s">
        <v>68</v>
      </c>
      <c r="B45" s="136"/>
      <c r="C45" s="29">
        <f>COUNTIF(C31:C44,"2")</f>
        <v>0</v>
      </c>
      <c r="D45" s="30">
        <f>COUNTIF(D31:D44,"1")</f>
        <v>0</v>
      </c>
      <c r="E45" s="31">
        <f>COUNTIF(E31:E44,"0")</f>
        <v>0</v>
      </c>
      <c r="F45" s="140"/>
      <c r="G45" s="141"/>
      <c r="H45" s="4"/>
      <c r="I45" s="4"/>
      <c r="J45" s="4"/>
      <c r="K45" s="4"/>
      <c r="L45" s="4"/>
      <c r="M45" s="4"/>
      <c r="N45" s="4"/>
    </row>
    <row r="46" spans="1:14" x14ac:dyDescent="0.2">
      <c r="A46" s="139" t="s">
        <v>257</v>
      </c>
      <c r="B46" s="136"/>
      <c r="C46" s="29">
        <f t="shared" ref="C46:E46" si="5">SUM(C31:C44)</f>
        <v>0</v>
      </c>
      <c r="D46" s="30">
        <f t="shared" si="5"/>
        <v>0</v>
      </c>
      <c r="E46" s="31">
        <f t="shared" si="5"/>
        <v>0</v>
      </c>
      <c r="F46" s="142"/>
      <c r="G46" s="143"/>
      <c r="H46" s="4"/>
      <c r="I46" s="4"/>
      <c r="J46" s="4"/>
      <c r="K46" s="4"/>
      <c r="L46" s="4"/>
      <c r="M46" s="4"/>
      <c r="N46" s="4"/>
    </row>
    <row r="47" spans="1:14" x14ac:dyDescent="0.2">
      <c r="B47" s="17"/>
      <c r="H47" s="4"/>
      <c r="I47" s="4"/>
      <c r="J47" s="4"/>
      <c r="K47" s="4"/>
      <c r="L47" s="4"/>
      <c r="M47" s="4"/>
      <c r="N47" s="4"/>
    </row>
    <row r="48" spans="1:14" x14ac:dyDescent="0.2">
      <c r="B48" s="17"/>
      <c r="H48" s="4"/>
      <c r="I48" s="4"/>
      <c r="J48" s="4"/>
      <c r="K48" s="4"/>
      <c r="L48" s="4"/>
      <c r="M48" s="4"/>
      <c r="N48" s="4"/>
    </row>
    <row r="49" spans="2:14" x14ac:dyDescent="0.2">
      <c r="B49" s="17"/>
      <c r="H49" s="4"/>
      <c r="I49" s="4"/>
      <c r="J49" s="4"/>
      <c r="K49" s="4"/>
      <c r="L49" s="4"/>
      <c r="M49" s="4"/>
      <c r="N49" s="4"/>
    </row>
    <row r="50" spans="2:14" x14ac:dyDescent="0.2">
      <c r="B50" s="17"/>
      <c r="H50" s="4"/>
      <c r="I50" s="4"/>
      <c r="J50" s="4"/>
      <c r="K50" s="4"/>
      <c r="L50" s="4"/>
      <c r="M50" s="4"/>
      <c r="N50" s="4"/>
    </row>
    <row r="51" spans="2:14" x14ac:dyDescent="0.2">
      <c r="B51" s="17"/>
      <c r="H51" s="4"/>
      <c r="I51" s="4"/>
      <c r="J51" s="4"/>
      <c r="K51" s="4"/>
      <c r="L51" s="4"/>
      <c r="M51" s="4"/>
      <c r="N51" s="4"/>
    </row>
    <row r="52" spans="2:14" x14ac:dyDescent="0.2">
      <c r="B52" s="17"/>
      <c r="H52" s="4"/>
      <c r="I52" s="4"/>
      <c r="J52" s="4"/>
      <c r="K52" s="4"/>
      <c r="L52" s="4"/>
      <c r="M52" s="4"/>
      <c r="N52" s="4"/>
    </row>
    <row r="53" spans="2:14" x14ac:dyDescent="0.2">
      <c r="B53" s="17"/>
      <c r="H53" s="4"/>
      <c r="I53" s="4"/>
      <c r="J53" s="4"/>
      <c r="K53" s="4"/>
      <c r="L53" s="4"/>
      <c r="M53" s="4"/>
      <c r="N53" s="4"/>
    </row>
    <row r="54" spans="2:14" x14ac:dyDescent="0.2">
      <c r="B54" s="17"/>
      <c r="H54" s="4"/>
      <c r="I54" s="4"/>
      <c r="J54" s="4"/>
      <c r="K54" s="4"/>
      <c r="L54" s="4"/>
      <c r="M54" s="4"/>
      <c r="N54" s="4"/>
    </row>
    <row r="55" spans="2:14" x14ac:dyDescent="0.2">
      <c r="B55" s="17"/>
      <c r="H55" s="4"/>
      <c r="I55" s="4"/>
      <c r="J55" s="4"/>
      <c r="K55" s="4"/>
      <c r="L55" s="4"/>
      <c r="M55" s="4"/>
      <c r="N55" s="4"/>
    </row>
    <row r="56" spans="2:14" x14ac:dyDescent="0.2">
      <c r="B56" s="17"/>
      <c r="H56" s="4"/>
      <c r="I56" s="4"/>
      <c r="J56" s="4"/>
      <c r="K56" s="4"/>
      <c r="L56" s="4"/>
      <c r="M56" s="4"/>
      <c r="N56" s="4"/>
    </row>
    <row r="57" spans="2:14" x14ac:dyDescent="0.2">
      <c r="B57" s="17"/>
      <c r="H57" s="4"/>
      <c r="I57" s="4"/>
      <c r="J57" s="4"/>
      <c r="K57" s="4"/>
      <c r="L57" s="4"/>
      <c r="M57" s="4"/>
      <c r="N57" s="4"/>
    </row>
    <row r="58" spans="2:14" x14ac:dyDescent="0.2">
      <c r="B58" s="17"/>
      <c r="H58" s="4"/>
      <c r="I58" s="4"/>
      <c r="J58" s="4"/>
      <c r="K58" s="4"/>
      <c r="L58" s="4"/>
      <c r="M58" s="4"/>
      <c r="N58" s="4"/>
    </row>
    <row r="59" spans="2:14" x14ac:dyDescent="0.2">
      <c r="B59" s="17"/>
      <c r="H59" s="4"/>
      <c r="I59" s="4"/>
      <c r="J59" s="4"/>
      <c r="K59" s="4"/>
      <c r="L59" s="4"/>
      <c r="M59" s="4"/>
      <c r="N59" s="4"/>
    </row>
    <row r="60" spans="2:14" x14ac:dyDescent="0.2">
      <c r="B60" s="17"/>
      <c r="H60" s="4"/>
      <c r="I60" s="4"/>
      <c r="J60" s="4"/>
      <c r="K60" s="4"/>
      <c r="L60" s="4"/>
      <c r="M60" s="4"/>
      <c r="N60" s="4"/>
    </row>
    <row r="61" spans="2:14" x14ac:dyDescent="0.2">
      <c r="B61" s="17"/>
      <c r="H61" s="4"/>
      <c r="I61" s="4"/>
      <c r="J61" s="4"/>
      <c r="K61" s="4"/>
      <c r="L61" s="4"/>
      <c r="M61" s="4"/>
      <c r="N61" s="4"/>
    </row>
    <row r="62" spans="2:14" x14ac:dyDescent="0.2">
      <c r="B62" s="17"/>
      <c r="H62" s="4"/>
      <c r="I62" s="4"/>
      <c r="J62" s="4"/>
      <c r="K62" s="4"/>
      <c r="L62" s="4"/>
      <c r="M62" s="4"/>
      <c r="N62" s="4"/>
    </row>
    <row r="63" spans="2:14" x14ac:dyDescent="0.2">
      <c r="B63" s="17"/>
      <c r="H63" s="4"/>
      <c r="I63" s="4"/>
      <c r="J63" s="4"/>
      <c r="K63" s="4"/>
      <c r="L63" s="4"/>
      <c r="M63" s="4"/>
      <c r="N63" s="4"/>
    </row>
    <row r="64" spans="2:14" x14ac:dyDescent="0.2">
      <c r="B64" s="17"/>
      <c r="H64" s="4"/>
      <c r="I64" s="4"/>
      <c r="J64" s="4"/>
      <c r="K64" s="4"/>
      <c r="L64" s="4"/>
      <c r="M64" s="4"/>
      <c r="N64" s="4"/>
    </row>
    <row r="65" spans="2:14" x14ac:dyDescent="0.2">
      <c r="B65" s="17"/>
      <c r="H65" s="4"/>
      <c r="I65" s="4"/>
      <c r="J65" s="4"/>
      <c r="K65" s="4"/>
      <c r="L65" s="4"/>
      <c r="M65" s="4"/>
      <c r="N65" s="4"/>
    </row>
    <row r="66" spans="2:14" x14ac:dyDescent="0.2">
      <c r="B66" s="17"/>
      <c r="H66" s="4"/>
      <c r="I66" s="4"/>
      <c r="J66" s="4"/>
      <c r="K66" s="4"/>
      <c r="L66" s="4"/>
      <c r="M66" s="4"/>
      <c r="N66" s="4"/>
    </row>
    <row r="67" spans="2:14" x14ac:dyDescent="0.2">
      <c r="B67" s="17"/>
      <c r="H67" s="4"/>
      <c r="I67" s="4"/>
      <c r="J67" s="4"/>
      <c r="K67" s="4"/>
      <c r="L67" s="4"/>
      <c r="M67" s="4"/>
      <c r="N67" s="4"/>
    </row>
    <row r="68" spans="2:14" x14ac:dyDescent="0.2">
      <c r="B68" s="17"/>
      <c r="H68" s="4"/>
      <c r="I68" s="4"/>
      <c r="J68" s="4"/>
      <c r="K68" s="4"/>
      <c r="L68" s="4"/>
      <c r="M68" s="4"/>
      <c r="N68" s="4"/>
    </row>
    <row r="69" spans="2:14" x14ac:dyDescent="0.2">
      <c r="B69" s="17"/>
      <c r="H69" s="4"/>
      <c r="I69" s="4"/>
      <c r="J69" s="4"/>
      <c r="K69" s="4"/>
      <c r="L69" s="4"/>
      <c r="M69" s="4"/>
      <c r="N69" s="4"/>
    </row>
    <row r="70" spans="2:14" x14ac:dyDescent="0.2">
      <c r="B70" s="17"/>
      <c r="H70" s="4"/>
      <c r="I70" s="4"/>
      <c r="J70" s="4"/>
      <c r="K70" s="4"/>
      <c r="L70" s="4"/>
      <c r="M70" s="4"/>
      <c r="N70" s="4"/>
    </row>
    <row r="71" spans="2:14" x14ac:dyDescent="0.2">
      <c r="B71" s="17"/>
      <c r="H71" s="4"/>
      <c r="I71" s="4"/>
      <c r="J71" s="4"/>
      <c r="K71" s="4"/>
      <c r="L71" s="4"/>
      <c r="M71" s="4"/>
      <c r="N71" s="4"/>
    </row>
    <row r="72" spans="2:14" x14ac:dyDescent="0.2">
      <c r="B72" s="17"/>
      <c r="H72" s="4"/>
      <c r="I72" s="4"/>
      <c r="J72" s="4"/>
      <c r="K72" s="4"/>
      <c r="L72" s="4"/>
      <c r="M72" s="4"/>
      <c r="N72" s="4"/>
    </row>
    <row r="73" spans="2:14" x14ac:dyDescent="0.2">
      <c r="B73" s="17"/>
      <c r="H73" s="4"/>
      <c r="I73" s="4"/>
      <c r="J73" s="4"/>
      <c r="K73" s="4"/>
      <c r="L73" s="4"/>
      <c r="M73" s="4"/>
      <c r="N73" s="4"/>
    </row>
    <row r="74" spans="2:14" x14ac:dyDescent="0.2">
      <c r="B74" s="17"/>
      <c r="H74" s="4"/>
      <c r="I74" s="4"/>
      <c r="J74" s="4"/>
      <c r="K74" s="4"/>
      <c r="L74" s="4"/>
      <c r="M74" s="4"/>
      <c r="N74" s="4"/>
    </row>
    <row r="75" spans="2:14" x14ac:dyDescent="0.2">
      <c r="B75" s="17"/>
      <c r="H75" s="4"/>
      <c r="I75" s="4"/>
      <c r="J75" s="4"/>
      <c r="K75" s="4"/>
      <c r="L75" s="4"/>
      <c r="M75" s="4"/>
      <c r="N75" s="4"/>
    </row>
    <row r="76" spans="2:14" x14ac:dyDescent="0.2">
      <c r="B76" s="17"/>
      <c r="H76" s="4"/>
      <c r="I76" s="4"/>
      <c r="J76" s="4"/>
      <c r="K76" s="4"/>
      <c r="L76" s="4"/>
      <c r="M76" s="4"/>
      <c r="N76" s="4"/>
    </row>
    <row r="77" spans="2:14" x14ac:dyDescent="0.2">
      <c r="B77" s="17"/>
      <c r="H77" s="4"/>
      <c r="I77" s="4"/>
      <c r="J77" s="4"/>
      <c r="K77" s="4"/>
      <c r="L77" s="4"/>
      <c r="M77" s="4"/>
      <c r="N77" s="4"/>
    </row>
    <row r="78" spans="2:14" x14ac:dyDescent="0.2">
      <c r="B78" s="17"/>
      <c r="H78" s="4"/>
      <c r="I78" s="4"/>
      <c r="J78" s="4"/>
      <c r="K78" s="4"/>
      <c r="L78" s="4"/>
      <c r="M78" s="4"/>
      <c r="N78" s="4"/>
    </row>
    <row r="79" spans="2:14" x14ac:dyDescent="0.2">
      <c r="B79" s="17"/>
      <c r="H79" s="4"/>
      <c r="I79" s="4"/>
      <c r="J79" s="4"/>
      <c r="K79" s="4"/>
      <c r="L79" s="4"/>
      <c r="M79" s="4"/>
      <c r="N79" s="4"/>
    </row>
    <row r="80" spans="2:14" x14ac:dyDescent="0.2">
      <c r="B80" s="17"/>
      <c r="H80" s="4"/>
      <c r="I80" s="4"/>
      <c r="J80" s="4"/>
      <c r="K80" s="4"/>
      <c r="L80" s="4"/>
      <c r="M80" s="4"/>
      <c r="N80" s="4"/>
    </row>
    <row r="81" spans="2:14" x14ac:dyDescent="0.2">
      <c r="B81" s="17"/>
      <c r="H81" s="4"/>
      <c r="I81" s="4"/>
      <c r="J81" s="4"/>
      <c r="K81" s="4"/>
      <c r="L81" s="4"/>
      <c r="M81" s="4"/>
      <c r="N81" s="4"/>
    </row>
    <row r="82" spans="2:14" x14ac:dyDescent="0.2">
      <c r="B82" s="17"/>
      <c r="H82" s="4"/>
      <c r="I82" s="4"/>
      <c r="J82" s="4"/>
      <c r="K82" s="4"/>
      <c r="L82" s="4"/>
      <c r="M82" s="4"/>
      <c r="N82" s="4"/>
    </row>
    <row r="83" spans="2:14" x14ac:dyDescent="0.2">
      <c r="B83" s="17"/>
      <c r="H83" s="4"/>
      <c r="I83" s="4"/>
      <c r="J83" s="4"/>
      <c r="K83" s="4"/>
      <c r="L83" s="4"/>
      <c r="M83" s="4"/>
      <c r="N83" s="4"/>
    </row>
    <row r="84" spans="2:14" x14ac:dyDescent="0.2">
      <c r="B84" s="17"/>
      <c r="H84" s="4"/>
      <c r="I84" s="4"/>
      <c r="J84" s="4"/>
      <c r="K84" s="4"/>
      <c r="L84" s="4"/>
      <c r="M84" s="4"/>
      <c r="N84" s="4"/>
    </row>
    <row r="85" spans="2:14" x14ac:dyDescent="0.2">
      <c r="B85" s="17"/>
      <c r="H85" s="4"/>
      <c r="I85" s="4"/>
      <c r="J85" s="4"/>
      <c r="K85" s="4"/>
      <c r="L85" s="4"/>
      <c r="M85" s="4"/>
      <c r="N85" s="4"/>
    </row>
    <row r="86" spans="2:14" x14ac:dyDescent="0.2">
      <c r="B86" s="17"/>
      <c r="H86" s="4"/>
      <c r="I86" s="4"/>
      <c r="J86" s="4"/>
      <c r="K86" s="4"/>
      <c r="L86" s="4"/>
      <c r="M86" s="4"/>
      <c r="N86" s="4"/>
    </row>
    <row r="87" spans="2:14" x14ac:dyDescent="0.2">
      <c r="B87" s="17"/>
      <c r="H87" s="4"/>
      <c r="I87" s="4"/>
      <c r="J87" s="4"/>
      <c r="K87" s="4"/>
      <c r="L87" s="4"/>
      <c r="M87" s="4"/>
      <c r="N87" s="4"/>
    </row>
    <row r="88" spans="2:14" x14ac:dyDescent="0.2">
      <c r="B88" s="17"/>
      <c r="H88" s="4"/>
      <c r="I88" s="4"/>
      <c r="J88" s="4"/>
      <c r="K88" s="4"/>
      <c r="L88" s="4"/>
      <c r="M88" s="4"/>
      <c r="N88" s="4"/>
    </row>
    <row r="89" spans="2:14" x14ac:dyDescent="0.2">
      <c r="B89" s="17"/>
      <c r="H89" s="4"/>
      <c r="I89" s="4"/>
      <c r="J89" s="4"/>
      <c r="K89" s="4"/>
      <c r="L89" s="4"/>
      <c r="M89" s="4"/>
      <c r="N89" s="4"/>
    </row>
    <row r="90" spans="2:14" x14ac:dyDescent="0.2">
      <c r="B90" s="17"/>
      <c r="H90" s="4"/>
      <c r="I90" s="4"/>
      <c r="J90" s="4"/>
      <c r="K90" s="4"/>
      <c r="L90" s="4"/>
      <c r="M90" s="4"/>
      <c r="N90" s="4"/>
    </row>
    <row r="91" spans="2:14" x14ac:dyDescent="0.2">
      <c r="B91" s="17"/>
      <c r="H91" s="4"/>
      <c r="I91" s="4"/>
      <c r="J91" s="4"/>
      <c r="K91" s="4"/>
      <c r="L91" s="4"/>
      <c r="M91" s="4"/>
      <c r="N91" s="4"/>
    </row>
    <row r="92" spans="2:14" x14ac:dyDescent="0.2">
      <c r="B92" s="17"/>
      <c r="H92" s="4"/>
      <c r="I92" s="4"/>
      <c r="J92" s="4"/>
      <c r="K92" s="4"/>
      <c r="L92" s="4"/>
      <c r="M92" s="4"/>
      <c r="N92" s="4"/>
    </row>
    <row r="93" spans="2:14" x14ac:dyDescent="0.2">
      <c r="B93" s="17"/>
      <c r="H93" s="4"/>
      <c r="I93" s="4"/>
      <c r="J93" s="4"/>
      <c r="K93" s="4"/>
      <c r="L93" s="4"/>
      <c r="M93" s="4"/>
      <c r="N93" s="4"/>
    </row>
    <row r="94" spans="2:14" x14ac:dyDescent="0.2">
      <c r="B94" s="17"/>
      <c r="H94" s="4"/>
      <c r="I94" s="4"/>
      <c r="J94" s="4"/>
      <c r="K94" s="4"/>
      <c r="L94" s="4"/>
      <c r="M94" s="4"/>
      <c r="N94" s="4"/>
    </row>
    <row r="95" spans="2:14" x14ac:dyDescent="0.2">
      <c r="B95" s="17"/>
      <c r="H95" s="4"/>
      <c r="I95" s="4"/>
      <c r="J95" s="4"/>
      <c r="K95" s="4"/>
      <c r="L95" s="4"/>
      <c r="M95" s="4"/>
      <c r="N95" s="4"/>
    </row>
    <row r="96" spans="2:14" x14ac:dyDescent="0.2">
      <c r="B96" s="17"/>
      <c r="H96" s="4"/>
      <c r="I96" s="4"/>
      <c r="J96" s="4"/>
      <c r="K96" s="4"/>
      <c r="L96" s="4"/>
      <c r="M96" s="4"/>
      <c r="N96" s="4"/>
    </row>
    <row r="97" spans="2:14" x14ac:dyDescent="0.2">
      <c r="B97" s="17"/>
      <c r="H97" s="4"/>
      <c r="I97" s="4"/>
      <c r="J97" s="4"/>
      <c r="K97" s="4"/>
      <c r="L97" s="4"/>
      <c r="M97" s="4"/>
      <c r="N97" s="4"/>
    </row>
    <row r="98" spans="2:14" x14ac:dyDescent="0.2">
      <c r="B98" s="17"/>
      <c r="H98" s="4"/>
      <c r="I98" s="4"/>
      <c r="J98" s="4"/>
      <c r="K98" s="4"/>
      <c r="L98" s="4"/>
      <c r="M98" s="4"/>
      <c r="N98" s="4"/>
    </row>
    <row r="99" spans="2:14" x14ac:dyDescent="0.2">
      <c r="B99" s="17"/>
      <c r="H99" s="4"/>
      <c r="I99" s="4"/>
      <c r="J99" s="4"/>
      <c r="K99" s="4"/>
      <c r="L99" s="4"/>
      <c r="M99" s="4"/>
      <c r="N99" s="4"/>
    </row>
    <row r="100" spans="2:14" x14ac:dyDescent="0.2">
      <c r="B100" s="17"/>
      <c r="H100" s="4"/>
      <c r="I100" s="4"/>
      <c r="J100" s="4"/>
      <c r="K100" s="4"/>
      <c r="L100" s="4"/>
      <c r="M100" s="4"/>
      <c r="N100" s="4"/>
    </row>
    <row r="101" spans="2:14" x14ac:dyDescent="0.2">
      <c r="B101" s="17"/>
      <c r="H101" s="4"/>
      <c r="I101" s="4"/>
      <c r="J101" s="4"/>
      <c r="K101" s="4"/>
      <c r="L101" s="4"/>
      <c r="M101" s="4"/>
      <c r="N101" s="4"/>
    </row>
    <row r="102" spans="2:14" x14ac:dyDescent="0.2">
      <c r="B102" s="17"/>
      <c r="H102" s="4"/>
      <c r="I102" s="4"/>
      <c r="J102" s="4"/>
      <c r="K102" s="4"/>
      <c r="L102" s="4"/>
      <c r="M102" s="4"/>
      <c r="N102" s="4"/>
    </row>
    <row r="103" spans="2:14" x14ac:dyDescent="0.2">
      <c r="B103" s="17"/>
      <c r="H103" s="4"/>
      <c r="I103" s="4"/>
      <c r="J103" s="4"/>
      <c r="K103" s="4"/>
      <c r="L103" s="4"/>
      <c r="M103" s="4"/>
      <c r="N103" s="4"/>
    </row>
    <row r="104" spans="2:14" x14ac:dyDescent="0.2">
      <c r="B104" s="17"/>
      <c r="H104" s="4"/>
      <c r="I104" s="4"/>
      <c r="J104" s="4"/>
      <c r="K104" s="4"/>
      <c r="L104" s="4"/>
      <c r="M104" s="4"/>
      <c r="N104" s="4"/>
    </row>
    <row r="105" spans="2:14" x14ac:dyDescent="0.2">
      <c r="B105" s="17"/>
      <c r="H105" s="4"/>
      <c r="I105" s="4"/>
      <c r="J105" s="4"/>
      <c r="K105" s="4"/>
      <c r="L105" s="4"/>
      <c r="M105" s="4"/>
      <c r="N105" s="4"/>
    </row>
    <row r="106" spans="2:14" x14ac:dyDescent="0.2">
      <c r="B106" s="17"/>
      <c r="H106" s="4"/>
      <c r="I106" s="4"/>
      <c r="J106" s="4"/>
      <c r="K106" s="4"/>
      <c r="L106" s="4"/>
      <c r="M106" s="4"/>
      <c r="N106" s="4"/>
    </row>
    <row r="107" spans="2:14" x14ac:dyDescent="0.2">
      <c r="B107" s="17"/>
      <c r="H107" s="4"/>
      <c r="I107" s="4"/>
      <c r="J107" s="4"/>
      <c r="K107" s="4"/>
      <c r="L107" s="4"/>
      <c r="M107" s="4"/>
      <c r="N107" s="4"/>
    </row>
    <row r="108" spans="2:14" x14ac:dyDescent="0.2">
      <c r="B108" s="17"/>
      <c r="H108" s="4"/>
      <c r="I108" s="4"/>
      <c r="J108" s="4"/>
      <c r="K108" s="4"/>
      <c r="L108" s="4"/>
      <c r="M108" s="4"/>
      <c r="N108" s="4"/>
    </row>
    <row r="109" spans="2:14" x14ac:dyDescent="0.2">
      <c r="B109" s="17"/>
      <c r="H109" s="4"/>
      <c r="I109" s="4"/>
      <c r="J109" s="4"/>
      <c r="K109" s="4"/>
      <c r="L109" s="4"/>
      <c r="M109" s="4"/>
      <c r="N109" s="4"/>
    </row>
    <row r="110" spans="2:14" x14ac:dyDescent="0.2">
      <c r="B110" s="17"/>
      <c r="H110" s="4"/>
      <c r="I110" s="4"/>
      <c r="J110" s="4"/>
      <c r="K110" s="4"/>
      <c r="L110" s="4"/>
      <c r="M110" s="4"/>
      <c r="N110" s="4"/>
    </row>
    <row r="111" spans="2:14" x14ac:dyDescent="0.2">
      <c r="B111" s="17"/>
      <c r="H111" s="4"/>
      <c r="I111" s="4"/>
      <c r="J111" s="4"/>
      <c r="K111" s="4"/>
      <c r="L111" s="4"/>
      <c r="M111" s="4"/>
      <c r="N111" s="4"/>
    </row>
    <row r="112" spans="2:14" x14ac:dyDescent="0.2">
      <c r="B112" s="17"/>
      <c r="H112" s="4"/>
      <c r="I112" s="4"/>
      <c r="J112" s="4"/>
      <c r="K112" s="4"/>
      <c r="L112" s="4"/>
      <c r="M112" s="4"/>
      <c r="N112" s="4"/>
    </row>
    <row r="113" spans="2:14" x14ac:dyDescent="0.2">
      <c r="B113" s="17"/>
      <c r="H113" s="4"/>
      <c r="I113" s="4"/>
      <c r="J113" s="4"/>
      <c r="K113" s="4"/>
      <c r="L113" s="4"/>
      <c r="M113" s="4"/>
      <c r="N113" s="4"/>
    </row>
    <row r="114" spans="2:14" x14ac:dyDescent="0.2">
      <c r="B114" s="17"/>
      <c r="H114" s="4"/>
      <c r="I114" s="4"/>
      <c r="J114" s="4"/>
      <c r="K114" s="4"/>
      <c r="L114" s="4"/>
      <c r="M114" s="4"/>
      <c r="N114" s="4"/>
    </row>
    <row r="115" spans="2:14" x14ac:dyDescent="0.2">
      <c r="B115" s="17"/>
      <c r="H115" s="4"/>
      <c r="I115" s="4"/>
      <c r="J115" s="4"/>
      <c r="K115" s="4"/>
      <c r="L115" s="4"/>
      <c r="M115" s="4"/>
      <c r="N115" s="4"/>
    </row>
    <row r="116" spans="2:14" x14ac:dyDescent="0.2">
      <c r="B116" s="17"/>
      <c r="H116" s="4"/>
      <c r="I116" s="4"/>
      <c r="J116" s="4"/>
      <c r="K116" s="4"/>
      <c r="L116" s="4"/>
      <c r="M116" s="4"/>
      <c r="N116" s="4"/>
    </row>
    <row r="117" spans="2:14" x14ac:dyDescent="0.2">
      <c r="B117" s="17"/>
      <c r="H117" s="4"/>
      <c r="I117" s="4"/>
      <c r="J117" s="4"/>
      <c r="K117" s="4"/>
      <c r="L117" s="4"/>
      <c r="M117" s="4"/>
      <c r="N117" s="4"/>
    </row>
    <row r="118" spans="2:14" x14ac:dyDescent="0.2">
      <c r="B118" s="17"/>
      <c r="H118" s="4"/>
      <c r="I118" s="4"/>
      <c r="J118" s="4"/>
      <c r="K118" s="4"/>
      <c r="L118" s="4"/>
      <c r="M118" s="4"/>
      <c r="N118" s="4"/>
    </row>
    <row r="119" spans="2:14" x14ac:dyDescent="0.2">
      <c r="B119" s="17"/>
      <c r="H119" s="4"/>
      <c r="I119" s="4"/>
      <c r="J119" s="4"/>
      <c r="K119" s="4"/>
      <c r="L119" s="4"/>
      <c r="M119" s="4"/>
      <c r="N119" s="4"/>
    </row>
    <row r="120" spans="2:14" x14ac:dyDescent="0.2">
      <c r="B120" s="17"/>
      <c r="H120" s="4"/>
      <c r="I120" s="4"/>
      <c r="J120" s="4"/>
      <c r="K120" s="4"/>
      <c r="L120" s="4"/>
      <c r="M120" s="4"/>
      <c r="N120" s="4"/>
    </row>
    <row r="121" spans="2:14" x14ac:dyDescent="0.2">
      <c r="B121" s="17"/>
      <c r="H121" s="4"/>
      <c r="I121" s="4"/>
      <c r="J121" s="4"/>
      <c r="K121" s="4"/>
      <c r="L121" s="4"/>
      <c r="M121" s="4"/>
      <c r="N121" s="4"/>
    </row>
    <row r="122" spans="2:14" x14ac:dyDescent="0.2">
      <c r="B122" s="17"/>
      <c r="H122" s="4"/>
      <c r="I122" s="4"/>
      <c r="J122" s="4"/>
      <c r="K122" s="4"/>
      <c r="L122" s="4"/>
      <c r="M122" s="4"/>
      <c r="N122" s="4"/>
    </row>
    <row r="123" spans="2:14" x14ac:dyDescent="0.2">
      <c r="B123" s="17"/>
      <c r="H123" s="4"/>
      <c r="I123" s="4"/>
      <c r="J123" s="4"/>
      <c r="K123" s="4"/>
      <c r="L123" s="4"/>
      <c r="M123" s="4"/>
      <c r="N123" s="4"/>
    </row>
    <row r="124" spans="2:14" x14ac:dyDescent="0.2">
      <c r="B124" s="17"/>
      <c r="H124" s="4"/>
      <c r="I124" s="4"/>
      <c r="J124" s="4"/>
      <c r="K124" s="4"/>
      <c r="L124" s="4"/>
      <c r="M124" s="4"/>
      <c r="N124" s="4"/>
    </row>
    <row r="125" spans="2:14" x14ac:dyDescent="0.2">
      <c r="B125" s="17"/>
      <c r="H125" s="4"/>
      <c r="I125" s="4"/>
      <c r="J125" s="4"/>
      <c r="K125" s="4"/>
      <c r="L125" s="4"/>
      <c r="M125" s="4"/>
      <c r="N125" s="4"/>
    </row>
    <row r="126" spans="2:14" x14ac:dyDescent="0.2">
      <c r="B126" s="17"/>
      <c r="H126" s="4"/>
      <c r="I126" s="4"/>
      <c r="J126" s="4"/>
      <c r="K126" s="4"/>
      <c r="L126" s="4"/>
      <c r="M126" s="4"/>
      <c r="N126" s="4"/>
    </row>
    <row r="127" spans="2:14" x14ac:dyDescent="0.2">
      <c r="B127" s="17"/>
      <c r="H127" s="4"/>
      <c r="I127" s="4"/>
      <c r="J127" s="4"/>
      <c r="K127" s="4"/>
      <c r="L127" s="4"/>
      <c r="M127" s="4"/>
      <c r="N127" s="4"/>
    </row>
    <row r="128" spans="2:14" x14ac:dyDescent="0.2">
      <c r="B128" s="17"/>
      <c r="H128" s="4"/>
      <c r="I128" s="4"/>
      <c r="J128" s="4"/>
      <c r="K128" s="4"/>
      <c r="L128" s="4"/>
      <c r="M128" s="4"/>
      <c r="N128" s="4"/>
    </row>
    <row r="129" spans="2:14" x14ac:dyDescent="0.2">
      <c r="B129" s="17"/>
      <c r="H129" s="4"/>
      <c r="I129" s="4"/>
      <c r="J129" s="4"/>
      <c r="K129" s="4"/>
      <c r="L129" s="4"/>
      <c r="M129" s="4"/>
      <c r="N129" s="4"/>
    </row>
    <row r="130" spans="2:14" x14ac:dyDescent="0.2">
      <c r="B130" s="17"/>
      <c r="H130" s="4"/>
      <c r="I130" s="4"/>
      <c r="J130" s="4"/>
      <c r="K130" s="4"/>
      <c r="L130" s="4"/>
      <c r="M130" s="4"/>
      <c r="N130" s="4"/>
    </row>
    <row r="131" spans="2:14" x14ac:dyDescent="0.2">
      <c r="B131" s="17"/>
      <c r="H131" s="4"/>
      <c r="I131" s="4"/>
      <c r="J131" s="4"/>
      <c r="K131" s="4"/>
      <c r="L131" s="4"/>
      <c r="M131" s="4"/>
      <c r="N131" s="4"/>
    </row>
    <row r="132" spans="2:14" x14ac:dyDescent="0.2">
      <c r="B132" s="17"/>
      <c r="H132" s="4"/>
      <c r="I132" s="4"/>
      <c r="J132" s="4"/>
      <c r="K132" s="4"/>
      <c r="L132" s="4"/>
      <c r="M132" s="4"/>
      <c r="N132" s="4"/>
    </row>
    <row r="133" spans="2:14" x14ac:dyDescent="0.2">
      <c r="B133" s="17"/>
      <c r="H133" s="4"/>
      <c r="I133" s="4"/>
      <c r="J133" s="4"/>
      <c r="K133" s="4"/>
      <c r="L133" s="4"/>
      <c r="M133" s="4"/>
      <c r="N133" s="4"/>
    </row>
    <row r="134" spans="2:14" x14ac:dyDescent="0.2">
      <c r="B134" s="17"/>
      <c r="H134" s="4"/>
      <c r="I134" s="4"/>
      <c r="J134" s="4"/>
      <c r="K134" s="4"/>
      <c r="L134" s="4"/>
      <c r="M134" s="4"/>
      <c r="N134" s="4"/>
    </row>
    <row r="135" spans="2:14" x14ac:dyDescent="0.2">
      <c r="B135" s="17"/>
      <c r="H135" s="4"/>
      <c r="I135" s="4"/>
      <c r="J135" s="4"/>
      <c r="K135" s="4"/>
      <c r="L135" s="4"/>
      <c r="M135" s="4"/>
      <c r="N135" s="4"/>
    </row>
    <row r="136" spans="2:14" x14ac:dyDescent="0.2">
      <c r="B136" s="17"/>
      <c r="H136" s="4"/>
      <c r="I136" s="4"/>
      <c r="J136" s="4"/>
      <c r="K136" s="4"/>
      <c r="L136" s="4"/>
      <c r="M136" s="4"/>
      <c r="N136" s="4"/>
    </row>
    <row r="137" spans="2:14" x14ac:dyDescent="0.2">
      <c r="B137" s="17"/>
      <c r="H137" s="4"/>
      <c r="I137" s="4"/>
      <c r="J137" s="4"/>
      <c r="K137" s="4"/>
      <c r="L137" s="4"/>
      <c r="M137" s="4"/>
      <c r="N137" s="4"/>
    </row>
    <row r="138" spans="2:14" x14ac:dyDescent="0.2">
      <c r="B138" s="17"/>
      <c r="H138" s="4"/>
      <c r="I138" s="4"/>
      <c r="J138" s="4"/>
      <c r="K138" s="4"/>
      <c r="L138" s="4"/>
      <c r="M138" s="4"/>
      <c r="N138" s="4"/>
    </row>
    <row r="139" spans="2:14" x14ac:dyDescent="0.2">
      <c r="B139" s="17"/>
      <c r="H139" s="4"/>
      <c r="I139" s="4"/>
      <c r="J139" s="4"/>
      <c r="K139" s="4"/>
      <c r="L139" s="4"/>
      <c r="M139" s="4"/>
      <c r="N139" s="4"/>
    </row>
    <row r="140" spans="2:14" x14ac:dyDescent="0.2">
      <c r="B140" s="17"/>
      <c r="H140" s="4"/>
      <c r="I140" s="4"/>
      <c r="J140" s="4"/>
      <c r="K140" s="4"/>
      <c r="L140" s="4"/>
      <c r="M140" s="4"/>
      <c r="N140" s="4"/>
    </row>
    <row r="141" spans="2:14" x14ac:dyDescent="0.2">
      <c r="B141" s="17"/>
      <c r="H141" s="4"/>
      <c r="I141" s="4"/>
      <c r="J141" s="4"/>
      <c r="K141" s="4"/>
      <c r="L141" s="4"/>
      <c r="M141" s="4"/>
      <c r="N141" s="4"/>
    </row>
    <row r="142" spans="2:14" x14ac:dyDescent="0.2">
      <c r="B142" s="17"/>
      <c r="H142" s="4"/>
      <c r="I142" s="4"/>
      <c r="J142" s="4"/>
      <c r="K142" s="4"/>
      <c r="L142" s="4"/>
      <c r="M142" s="4"/>
      <c r="N142" s="4"/>
    </row>
    <row r="143" spans="2:14" x14ac:dyDescent="0.2">
      <c r="B143" s="17"/>
      <c r="H143" s="4"/>
      <c r="I143" s="4"/>
      <c r="J143" s="4"/>
      <c r="K143" s="4"/>
      <c r="L143" s="4"/>
      <c r="M143" s="4"/>
      <c r="N143" s="4"/>
    </row>
    <row r="144" spans="2:14" x14ac:dyDescent="0.2">
      <c r="B144" s="17"/>
      <c r="H144" s="4"/>
      <c r="I144" s="4"/>
      <c r="J144" s="4"/>
      <c r="K144" s="4"/>
      <c r="L144" s="4"/>
      <c r="M144" s="4"/>
      <c r="N144" s="4"/>
    </row>
    <row r="145" spans="2:14" x14ac:dyDescent="0.2">
      <c r="B145" s="17"/>
      <c r="H145" s="4"/>
      <c r="I145" s="4"/>
      <c r="J145" s="4"/>
      <c r="K145" s="4"/>
      <c r="L145" s="4"/>
      <c r="M145" s="4"/>
      <c r="N145" s="4"/>
    </row>
    <row r="146" spans="2:14" x14ac:dyDescent="0.2">
      <c r="B146" s="17"/>
      <c r="H146" s="4"/>
      <c r="I146" s="4"/>
      <c r="J146" s="4"/>
      <c r="K146" s="4"/>
      <c r="L146" s="4"/>
      <c r="M146" s="4"/>
      <c r="N146" s="4"/>
    </row>
    <row r="147" spans="2:14" x14ac:dyDescent="0.2">
      <c r="B147" s="17"/>
      <c r="H147" s="4"/>
      <c r="I147" s="4"/>
      <c r="J147" s="4"/>
      <c r="K147" s="4"/>
      <c r="L147" s="4"/>
      <c r="M147" s="4"/>
      <c r="N147" s="4"/>
    </row>
    <row r="148" spans="2:14" x14ac:dyDescent="0.2">
      <c r="B148" s="17"/>
      <c r="H148" s="4"/>
      <c r="I148" s="4"/>
      <c r="J148" s="4"/>
      <c r="K148" s="4"/>
      <c r="L148" s="4"/>
      <c r="M148" s="4"/>
      <c r="N148" s="4"/>
    </row>
    <row r="149" spans="2:14" x14ac:dyDescent="0.2">
      <c r="B149" s="17"/>
      <c r="H149" s="4"/>
      <c r="I149" s="4"/>
      <c r="J149" s="4"/>
      <c r="K149" s="4"/>
      <c r="L149" s="4"/>
      <c r="M149" s="4"/>
      <c r="N149" s="4"/>
    </row>
    <row r="150" spans="2:14" x14ac:dyDescent="0.2">
      <c r="B150" s="17"/>
      <c r="H150" s="4"/>
      <c r="I150" s="4"/>
      <c r="J150" s="4"/>
      <c r="K150" s="4"/>
      <c r="L150" s="4"/>
      <c r="M150" s="4"/>
      <c r="N150" s="4"/>
    </row>
    <row r="151" spans="2:14" x14ac:dyDescent="0.2">
      <c r="B151" s="17"/>
      <c r="H151" s="4"/>
      <c r="I151" s="4"/>
      <c r="J151" s="4"/>
      <c r="K151" s="4"/>
      <c r="L151" s="4"/>
      <c r="M151" s="4"/>
      <c r="N151" s="4"/>
    </row>
    <row r="152" spans="2:14" x14ac:dyDescent="0.2">
      <c r="B152" s="17"/>
      <c r="H152" s="4"/>
      <c r="I152" s="4"/>
      <c r="J152" s="4"/>
      <c r="K152" s="4"/>
      <c r="L152" s="4"/>
      <c r="M152" s="4"/>
      <c r="N152" s="4"/>
    </row>
    <row r="153" spans="2:14" x14ac:dyDescent="0.2">
      <c r="B153" s="17"/>
      <c r="H153" s="4"/>
      <c r="I153" s="4"/>
      <c r="J153" s="4"/>
      <c r="K153" s="4"/>
      <c r="L153" s="4"/>
      <c r="M153" s="4"/>
      <c r="N153" s="4"/>
    </row>
    <row r="154" spans="2:14" x14ac:dyDescent="0.2">
      <c r="B154" s="17"/>
      <c r="H154" s="4"/>
      <c r="I154" s="4"/>
      <c r="J154" s="4"/>
      <c r="K154" s="4"/>
      <c r="L154" s="4"/>
      <c r="M154" s="4"/>
      <c r="N154" s="4"/>
    </row>
    <row r="155" spans="2:14" x14ac:dyDescent="0.2">
      <c r="B155" s="17"/>
      <c r="H155" s="4"/>
      <c r="I155" s="4"/>
      <c r="J155" s="4"/>
      <c r="K155" s="4"/>
      <c r="L155" s="4"/>
      <c r="M155" s="4"/>
      <c r="N155" s="4"/>
    </row>
    <row r="156" spans="2:14" x14ac:dyDescent="0.2">
      <c r="B156" s="17"/>
      <c r="H156" s="4"/>
      <c r="I156" s="4"/>
      <c r="J156" s="4"/>
      <c r="K156" s="4"/>
      <c r="L156" s="4"/>
      <c r="M156" s="4"/>
      <c r="N156" s="4"/>
    </row>
    <row r="157" spans="2:14" x14ac:dyDescent="0.2">
      <c r="B157" s="17"/>
      <c r="H157" s="4"/>
      <c r="I157" s="4"/>
      <c r="J157" s="4"/>
      <c r="K157" s="4"/>
      <c r="L157" s="4"/>
      <c r="M157" s="4"/>
      <c r="N157" s="4"/>
    </row>
    <row r="158" spans="2:14" x14ac:dyDescent="0.2">
      <c r="B158" s="17"/>
      <c r="H158" s="4"/>
      <c r="I158" s="4"/>
      <c r="J158" s="4"/>
      <c r="K158" s="4"/>
      <c r="L158" s="4"/>
      <c r="M158" s="4"/>
      <c r="N158" s="4"/>
    </row>
    <row r="159" spans="2:14" x14ac:dyDescent="0.2">
      <c r="B159" s="17"/>
      <c r="H159" s="4"/>
      <c r="I159" s="4"/>
      <c r="J159" s="4"/>
      <c r="K159" s="4"/>
      <c r="L159" s="4"/>
      <c r="M159" s="4"/>
      <c r="N159" s="4"/>
    </row>
    <row r="160" spans="2:14" x14ac:dyDescent="0.2">
      <c r="B160" s="17"/>
      <c r="H160" s="4"/>
      <c r="I160" s="4"/>
      <c r="J160" s="4"/>
      <c r="K160" s="4"/>
      <c r="L160" s="4"/>
      <c r="M160" s="4"/>
      <c r="N160" s="4"/>
    </row>
    <row r="161" spans="2:14" x14ac:dyDescent="0.2">
      <c r="B161" s="17"/>
      <c r="H161" s="4"/>
      <c r="I161" s="4"/>
      <c r="J161" s="4"/>
      <c r="K161" s="4"/>
      <c r="L161" s="4"/>
      <c r="M161" s="4"/>
      <c r="N161" s="4"/>
    </row>
    <row r="162" spans="2:14" x14ac:dyDescent="0.2">
      <c r="B162" s="17"/>
      <c r="H162" s="4"/>
      <c r="I162" s="4"/>
      <c r="J162" s="4"/>
      <c r="K162" s="4"/>
      <c r="L162" s="4"/>
      <c r="M162" s="4"/>
      <c r="N162" s="4"/>
    </row>
    <row r="163" spans="2:14" x14ac:dyDescent="0.2">
      <c r="B163" s="17"/>
      <c r="H163" s="4"/>
      <c r="I163" s="4"/>
      <c r="J163" s="4"/>
      <c r="K163" s="4"/>
      <c r="L163" s="4"/>
      <c r="M163" s="4"/>
      <c r="N163" s="4"/>
    </row>
    <row r="164" spans="2:14" x14ac:dyDescent="0.2">
      <c r="B164" s="17"/>
      <c r="H164" s="4"/>
      <c r="I164" s="4"/>
      <c r="J164" s="4"/>
      <c r="K164" s="4"/>
      <c r="L164" s="4"/>
      <c r="M164" s="4"/>
      <c r="N164" s="4"/>
    </row>
    <row r="165" spans="2:14" x14ac:dyDescent="0.2">
      <c r="B165" s="17"/>
      <c r="H165" s="4"/>
      <c r="I165" s="4"/>
      <c r="J165" s="4"/>
      <c r="K165" s="4"/>
      <c r="L165" s="4"/>
      <c r="M165" s="4"/>
      <c r="N165" s="4"/>
    </row>
    <row r="166" spans="2:14" x14ac:dyDescent="0.2">
      <c r="B166" s="17"/>
      <c r="H166" s="4"/>
      <c r="I166" s="4"/>
      <c r="J166" s="4"/>
      <c r="K166" s="4"/>
      <c r="L166" s="4"/>
      <c r="M166" s="4"/>
      <c r="N166" s="4"/>
    </row>
    <row r="167" spans="2:14" x14ac:dyDescent="0.2">
      <c r="B167" s="17"/>
      <c r="H167" s="4"/>
      <c r="I167" s="4"/>
      <c r="J167" s="4"/>
      <c r="K167" s="4"/>
      <c r="L167" s="4"/>
      <c r="M167" s="4"/>
      <c r="N167" s="4"/>
    </row>
    <row r="168" spans="2:14" x14ac:dyDescent="0.2">
      <c r="B168" s="17"/>
      <c r="H168" s="4"/>
      <c r="I168" s="4"/>
      <c r="J168" s="4"/>
      <c r="K168" s="4"/>
      <c r="L168" s="4"/>
      <c r="M168" s="4"/>
      <c r="N168" s="4"/>
    </row>
    <row r="169" spans="2:14" x14ac:dyDescent="0.2">
      <c r="B169" s="17"/>
      <c r="H169" s="4"/>
      <c r="I169" s="4"/>
      <c r="J169" s="4"/>
      <c r="K169" s="4"/>
      <c r="L169" s="4"/>
      <c r="M169" s="4"/>
      <c r="N169" s="4"/>
    </row>
    <row r="170" spans="2:14" x14ac:dyDescent="0.2">
      <c r="B170" s="17"/>
      <c r="H170" s="4"/>
      <c r="I170" s="4"/>
      <c r="J170" s="4"/>
      <c r="K170" s="4"/>
      <c r="L170" s="4"/>
      <c r="M170" s="4"/>
      <c r="N170" s="4"/>
    </row>
    <row r="171" spans="2:14" x14ac:dyDescent="0.2">
      <c r="B171" s="17"/>
      <c r="H171" s="4"/>
      <c r="I171" s="4"/>
      <c r="J171" s="4"/>
      <c r="K171" s="4"/>
      <c r="L171" s="4"/>
      <c r="M171" s="4"/>
      <c r="N171" s="4"/>
    </row>
    <row r="172" spans="2:14" x14ac:dyDescent="0.2">
      <c r="B172" s="17"/>
      <c r="H172" s="4"/>
      <c r="I172" s="4"/>
      <c r="J172" s="4"/>
      <c r="K172" s="4"/>
      <c r="L172" s="4"/>
      <c r="M172" s="4"/>
      <c r="N172" s="4"/>
    </row>
    <row r="173" spans="2:14" x14ac:dyDescent="0.2">
      <c r="B173" s="17"/>
      <c r="H173" s="4"/>
      <c r="I173" s="4"/>
      <c r="J173" s="4"/>
      <c r="K173" s="4"/>
      <c r="L173" s="4"/>
      <c r="M173" s="4"/>
      <c r="N173" s="4"/>
    </row>
    <row r="174" spans="2:14" x14ac:dyDescent="0.2">
      <c r="B174" s="17"/>
      <c r="H174" s="4"/>
      <c r="I174" s="4"/>
      <c r="J174" s="4"/>
      <c r="K174" s="4"/>
      <c r="L174" s="4"/>
      <c r="M174" s="4"/>
      <c r="N174" s="4"/>
    </row>
    <row r="175" spans="2:14" x14ac:dyDescent="0.2">
      <c r="B175" s="17"/>
      <c r="H175" s="4"/>
      <c r="I175" s="4"/>
      <c r="J175" s="4"/>
      <c r="K175" s="4"/>
      <c r="L175" s="4"/>
      <c r="M175" s="4"/>
      <c r="N175" s="4"/>
    </row>
    <row r="176" spans="2:14" x14ac:dyDescent="0.2">
      <c r="B176" s="17"/>
      <c r="H176" s="4"/>
      <c r="I176" s="4"/>
      <c r="J176" s="4"/>
      <c r="K176" s="4"/>
      <c r="L176" s="4"/>
      <c r="M176" s="4"/>
      <c r="N176" s="4"/>
    </row>
    <row r="177" spans="2:14" x14ac:dyDescent="0.2">
      <c r="B177" s="17"/>
      <c r="H177" s="4"/>
      <c r="I177" s="4"/>
      <c r="J177" s="4"/>
      <c r="K177" s="4"/>
      <c r="L177" s="4"/>
      <c r="M177" s="4"/>
      <c r="N177" s="4"/>
    </row>
    <row r="178" spans="2:14" x14ac:dyDescent="0.2">
      <c r="B178" s="17"/>
      <c r="H178" s="4"/>
      <c r="I178" s="4"/>
      <c r="J178" s="4"/>
      <c r="K178" s="4"/>
      <c r="L178" s="4"/>
      <c r="M178" s="4"/>
      <c r="N178" s="4"/>
    </row>
    <row r="179" spans="2:14" x14ac:dyDescent="0.2">
      <c r="B179" s="17"/>
      <c r="H179" s="4"/>
      <c r="I179" s="4"/>
      <c r="J179" s="4"/>
      <c r="K179" s="4"/>
      <c r="L179" s="4"/>
      <c r="M179" s="4"/>
      <c r="N179" s="4"/>
    </row>
    <row r="180" spans="2:14" x14ac:dyDescent="0.2">
      <c r="B180" s="17"/>
      <c r="H180" s="4"/>
      <c r="I180" s="4"/>
      <c r="J180" s="4"/>
      <c r="K180" s="4"/>
      <c r="L180" s="4"/>
      <c r="M180" s="4"/>
      <c r="N180" s="4"/>
    </row>
    <row r="181" spans="2:14" x14ac:dyDescent="0.2">
      <c r="B181" s="17"/>
      <c r="H181" s="4"/>
      <c r="I181" s="4"/>
      <c r="J181" s="4"/>
      <c r="K181" s="4"/>
      <c r="L181" s="4"/>
      <c r="M181" s="4"/>
      <c r="N181" s="4"/>
    </row>
    <row r="182" spans="2:14" x14ac:dyDescent="0.2">
      <c r="B182" s="17"/>
      <c r="H182" s="4"/>
      <c r="I182" s="4"/>
      <c r="J182" s="4"/>
      <c r="K182" s="4"/>
      <c r="L182" s="4"/>
      <c r="M182" s="4"/>
      <c r="N182" s="4"/>
    </row>
    <row r="183" spans="2:14" x14ac:dyDescent="0.2">
      <c r="B183" s="17"/>
      <c r="H183" s="4"/>
      <c r="I183" s="4"/>
      <c r="J183" s="4"/>
      <c r="K183" s="4"/>
      <c r="L183" s="4"/>
      <c r="M183" s="4"/>
      <c r="N183" s="4"/>
    </row>
    <row r="184" spans="2:14" x14ac:dyDescent="0.2">
      <c r="B184" s="17"/>
      <c r="H184" s="4"/>
      <c r="I184" s="4"/>
      <c r="J184" s="4"/>
      <c r="K184" s="4"/>
      <c r="L184" s="4"/>
      <c r="M184" s="4"/>
      <c r="N184" s="4"/>
    </row>
    <row r="185" spans="2:14" x14ac:dyDescent="0.2">
      <c r="B185" s="17"/>
      <c r="H185" s="4"/>
      <c r="I185" s="4"/>
      <c r="J185" s="4"/>
      <c r="K185" s="4"/>
      <c r="L185" s="4"/>
      <c r="M185" s="4"/>
      <c r="N185" s="4"/>
    </row>
    <row r="186" spans="2:14" x14ac:dyDescent="0.2">
      <c r="B186" s="17"/>
      <c r="H186" s="4"/>
      <c r="I186" s="4"/>
      <c r="J186" s="4"/>
      <c r="K186" s="4"/>
      <c r="L186" s="4"/>
      <c r="M186" s="4"/>
      <c r="N186" s="4"/>
    </row>
    <row r="187" spans="2:14" x14ac:dyDescent="0.2">
      <c r="B187" s="17"/>
      <c r="H187" s="4"/>
      <c r="I187" s="4"/>
      <c r="J187" s="4"/>
      <c r="K187" s="4"/>
      <c r="L187" s="4"/>
      <c r="M187" s="4"/>
      <c r="N187" s="4"/>
    </row>
    <row r="188" spans="2:14" x14ac:dyDescent="0.2">
      <c r="B188" s="17"/>
      <c r="H188" s="4"/>
      <c r="I188" s="4"/>
      <c r="J188" s="4"/>
      <c r="K188" s="4"/>
      <c r="L188" s="4"/>
      <c r="M188" s="4"/>
      <c r="N188" s="4"/>
    </row>
    <row r="189" spans="2:14" x14ac:dyDescent="0.2">
      <c r="B189" s="17"/>
      <c r="H189" s="4"/>
      <c r="I189" s="4"/>
      <c r="J189" s="4"/>
      <c r="K189" s="4"/>
      <c r="L189" s="4"/>
      <c r="M189" s="4"/>
      <c r="N189" s="4"/>
    </row>
    <row r="190" spans="2:14" x14ac:dyDescent="0.2">
      <c r="B190" s="17"/>
      <c r="H190" s="4"/>
      <c r="I190" s="4"/>
      <c r="J190" s="4"/>
      <c r="K190" s="4"/>
      <c r="L190" s="4"/>
      <c r="M190" s="4"/>
      <c r="N190" s="4"/>
    </row>
    <row r="191" spans="2:14" x14ac:dyDescent="0.2">
      <c r="B191" s="17"/>
      <c r="H191" s="4"/>
      <c r="I191" s="4"/>
      <c r="J191" s="4"/>
      <c r="K191" s="4"/>
      <c r="L191" s="4"/>
      <c r="M191" s="4"/>
      <c r="N191" s="4"/>
    </row>
    <row r="192" spans="2:14" x14ac:dyDescent="0.2">
      <c r="B192" s="17"/>
      <c r="H192" s="4"/>
      <c r="I192" s="4"/>
      <c r="J192" s="4"/>
      <c r="K192" s="4"/>
      <c r="L192" s="4"/>
      <c r="M192" s="4"/>
      <c r="N192" s="4"/>
    </row>
    <row r="193" spans="2:14" x14ac:dyDescent="0.2">
      <c r="B193" s="17"/>
      <c r="H193" s="4"/>
      <c r="I193" s="4"/>
      <c r="J193" s="4"/>
      <c r="K193" s="4"/>
      <c r="L193" s="4"/>
      <c r="M193" s="4"/>
      <c r="N193" s="4"/>
    </row>
    <row r="194" spans="2:14" x14ac:dyDescent="0.2">
      <c r="B194" s="17"/>
      <c r="H194" s="4"/>
      <c r="I194" s="4"/>
      <c r="J194" s="4"/>
      <c r="K194" s="4"/>
      <c r="L194" s="4"/>
      <c r="M194" s="4"/>
      <c r="N194" s="4"/>
    </row>
    <row r="195" spans="2:14" x14ac:dyDescent="0.2">
      <c r="B195" s="17"/>
      <c r="H195" s="4"/>
      <c r="I195" s="4"/>
      <c r="J195" s="4"/>
      <c r="K195" s="4"/>
      <c r="L195" s="4"/>
      <c r="M195" s="4"/>
      <c r="N195" s="4"/>
    </row>
    <row r="196" spans="2:14" x14ac:dyDescent="0.2">
      <c r="B196" s="17"/>
      <c r="H196" s="4"/>
      <c r="I196" s="4"/>
      <c r="J196" s="4"/>
      <c r="K196" s="4"/>
      <c r="L196" s="4"/>
      <c r="M196" s="4"/>
      <c r="N196" s="4"/>
    </row>
    <row r="197" spans="2:14" x14ac:dyDescent="0.2">
      <c r="B197" s="17"/>
      <c r="H197" s="4"/>
      <c r="I197" s="4"/>
      <c r="J197" s="4"/>
      <c r="K197" s="4"/>
      <c r="L197" s="4"/>
      <c r="M197" s="4"/>
      <c r="N197" s="4"/>
    </row>
    <row r="198" spans="2:14" x14ac:dyDescent="0.2">
      <c r="B198" s="17"/>
      <c r="H198" s="4"/>
      <c r="I198" s="4"/>
      <c r="J198" s="4"/>
      <c r="K198" s="4"/>
      <c r="L198" s="4"/>
      <c r="M198" s="4"/>
      <c r="N198" s="4"/>
    </row>
    <row r="199" spans="2:14" x14ac:dyDescent="0.2">
      <c r="B199" s="17"/>
      <c r="H199" s="4"/>
      <c r="I199" s="4"/>
      <c r="J199" s="4"/>
      <c r="K199" s="4"/>
      <c r="L199" s="4"/>
      <c r="M199" s="4"/>
      <c r="N199" s="4"/>
    </row>
    <row r="200" spans="2:14" x14ac:dyDescent="0.2">
      <c r="B200" s="17"/>
      <c r="H200" s="4"/>
      <c r="I200" s="4"/>
      <c r="J200" s="4"/>
      <c r="K200" s="4"/>
      <c r="L200" s="4"/>
      <c r="M200" s="4"/>
      <c r="N200" s="4"/>
    </row>
    <row r="201" spans="2:14" x14ac:dyDescent="0.2">
      <c r="B201" s="17"/>
      <c r="H201" s="4"/>
      <c r="I201" s="4"/>
      <c r="J201" s="4"/>
      <c r="K201" s="4"/>
      <c r="L201" s="4"/>
      <c r="M201" s="4"/>
      <c r="N201" s="4"/>
    </row>
    <row r="202" spans="2:14" x14ac:dyDescent="0.2">
      <c r="B202" s="17"/>
      <c r="H202" s="4"/>
      <c r="I202" s="4"/>
      <c r="J202" s="4"/>
      <c r="K202" s="4"/>
      <c r="L202" s="4"/>
      <c r="M202" s="4"/>
      <c r="N202" s="4"/>
    </row>
    <row r="203" spans="2:14" x14ac:dyDescent="0.2">
      <c r="B203" s="17"/>
      <c r="H203" s="4"/>
      <c r="I203" s="4"/>
      <c r="J203" s="4"/>
      <c r="K203" s="4"/>
      <c r="L203" s="4"/>
      <c r="M203" s="4"/>
      <c r="N203" s="4"/>
    </row>
    <row r="204" spans="2:14" x14ac:dyDescent="0.2">
      <c r="B204" s="17"/>
      <c r="H204" s="4"/>
      <c r="I204" s="4"/>
      <c r="J204" s="4"/>
      <c r="K204" s="4"/>
      <c r="L204" s="4"/>
      <c r="M204" s="4"/>
      <c r="N204" s="4"/>
    </row>
    <row r="205" spans="2:14" x14ac:dyDescent="0.2">
      <c r="B205" s="17"/>
      <c r="H205" s="4"/>
      <c r="I205" s="4"/>
      <c r="J205" s="4"/>
      <c r="K205" s="4"/>
      <c r="L205" s="4"/>
      <c r="M205" s="4"/>
      <c r="N205" s="4"/>
    </row>
    <row r="206" spans="2:14" x14ac:dyDescent="0.2">
      <c r="B206" s="17"/>
      <c r="H206" s="4"/>
      <c r="I206" s="4"/>
      <c r="J206" s="4"/>
      <c r="K206" s="4"/>
      <c r="L206" s="4"/>
      <c r="M206" s="4"/>
      <c r="N206" s="4"/>
    </row>
    <row r="207" spans="2:14" x14ac:dyDescent="0.2">
      <c r="B207" s="17"/>
      <c r="H207" s="4"/>
      <c r="I207" s="4"/>
      <c r="J207" s="4"/>
      <c r="K207" s="4"/>
      <c r="L207" s="4"/>
      <c r="M207" s="4"/>
      <c r="N207" s="4"/>
    </row>
    <row r="208" spans="2:14" x14ac:dyDescent="0.2">
      <c r="B208" s="17"/>
      <c r="H208" s="4"/>
      <c r="I208" s="4"/>
      <c r="J208" s="4"/>
      <c r="K208" s="4"/>
      <c r="L208" s="4"/>
      <c r="M208" s="4"/>
      <c r="N208" s="4"/>
    </row>
    <row r="209" spans="2:14" x14ac:dyDescent="0.2">
      <c r="B209" s="17"/>
      <c r="H209" s="4"/>
      <c r="I209" s="4"/>
      <c r="J209" s="4"/>
      <c r="K209" s="4"/>
      <c r="L209" s="4"/>
      <c r="M209" s="4"/>
      <c r="N209" s="4"/>
    </row>
    <row r="210" spans="2:14" x14ac:dyDescent="0.2">
      <c r="B210" s="17"/>
      <c r="H210" s="4"/>
      <c r="I210" s="4"/>
      <c r="J210" s="4"/>
      <c r="K210" s="4"/>
      <c r="L210" s="4"/>
      <c r="M210" s="4"/>
      <c r="N210" s="4"/>
    </row>
    <row r="211" spans="2:14" x14ac:dyDescent="0.2">
      <c r="B211" s="17"/>
      <c r="H211" s="4"/>
      <c r="I211" s="4"/>
      <c r="J211" s="4"/>
      <c r="K211" s="4"/>
      <c r="L211" s="4"/>
      <c r="M211" s="4"/>
      <c r="N211" s="4"/>
    </row>
    <row r="212" spans="2:14" x14ac:dyDescent="0.2">
      <c r="B212" s="17"/>
      <c r="H212" s="4"/>
      <c r="I212" s="4"/>
      <c r="J212" s="4"/>
      <c r="K212" s="4"/>
      <c r="L212" s="4"/>
      <c r="M212" s="4"/>
      <c r="N212" s="4"/>
    </row>
    <row r="213" spans="2:14" x14ac:dyDescent="0.2">
      <c r="B213" s="17"/>
      <c r="H213" s="4"/>
      <c r="I213" s="4"/>
      <c r="J213" s="4"/>
      <c r="K213" s="4"/>
      <c r="L213" s="4"/>
      <c r="M213" s="4"/>
      <c r="N213" s="4"/>
    </row>
    <row r="214" spans="2:14" x14ac:dyDescent="0.2">
      <c r="B214" s="17"/>
      <c r="H214" s="4"/>
      <c r="I214" s="4"/>
      <c r="J214" s="4"/>
      <c r="K214" s="4"/>
      <c r="L214" s="4"/>
      <c r="M214" s="4"/>
      <c r="N214" s="4"/>
    </row>
    <row r="215" spans="2:14" x14ac:dyDescent="0.2">
      <c r="B215" s="17"/>
      <c r="H215" s="4"/>
      <c r="I215" s="4"/>
      <c r="J215" s="4"/>
      <c r="K215" s="4"/>
      <c r="L215" s="4"/>
      <c r="M215" s="4"/>
      <c r="N215" s="4"/>
    </row>
    <row r="216" spans="2:14" x14ac:dyDescent="0.2">
      <c r="B216" s="17"/>
      <c r="H216" s="4"/>
      <c r="I216" s="4"/>
      <c r="J216" s="4"/>
      <c r="K216" s="4"/>
      <c r="L216" s="4"/>
      <c r="M216" s="4"/>
      <c r="N216" s="4"/>
    </row>
    <row r="217" spans="2:14" x14ac:dyDescent="0.2">
      <c r="B217" s="17"/>
      <c r="H217" s="4"/>
      <c r="I217" s="4"/>
      <c r="J217" s="4"/>
      <c r="K217" s="4"/>
      <c r="L217" s="4"/>
      <c r="M217" s="4"/>
      <c r="N217" s="4"/>
    </row>
    <row r="218" spans="2:14" x14ac:dyDescent="0.2">
      <c r="B218" s="17"/>
      <c r="H218" s="4"/>
      <c r="I218" s="4"/>
      <c r="J218" s="4"/>
      <c r="K218" s="4"/>
      <c r="L218" s="4"/>
      <c r="M218" s="4"/>
      <c r="N218" s="4"/>
    </row>
    <row r="219" spans="2:14" x14ac:dyDescent="0.2">
      <c r="B219" s="17"/>
      <c r="H219" s="4"/>
      <c r="I219" s="4"/>
      <c r="J219" s="4"/>
      <c r="K219" s="4"/>
      <c r="L219" s="4"/>
      <c r="M219" s="4"/>
      <c r="N219" s="4"/>
    </row>
    <row r="220" spans="2:14" x14ac:dyDescent="0.2">
      <c r="B220" s="17"/>
      <c r="H220" s="4"/>
      <c r="I220" s="4"/>
      <c r="J220" s="4"/>
      <c r="K220" s="4"/>
      <c r="L220" s="4"/>
      <c r="M220" s="4"/>
      <c r="N220" s="4"/>
    </row>
    <row r="221" spans="2:14" x14ac:dyDescent="0.2">
      <c r="B221" s="17"/>
      <c r="H221" s="4"/>
      <c r="I221" s="4"/>
      <c r="J221" s="4"/>
      <c r="K221" s="4"/>
      <c r="L221" s="4"/>
      <c r="M221" s="4"/>
      <c r="N221" s="4"/>
    </row>
    <row r="222" spans="2:14" x14ac:dyDescent="0.2">
      <c r="B222" s="17"/>
      <c r="H222" s="4"/>
      <c r="I222" s="4"/>
      <c r="J222" s="4"/>
      <c r="K222" s="4"/>
      <c r="L222" s="4"/>
      <c r="M222" s="4"/>
      <c r="N222" s="4"/>
    </row>
    <row r="223" spans="2:14" x14ac:dyDescent="0.2">
      <c r="B223" s="17"/>
      <c r="H223" s="4"/>
      <c r="I223" s="4"/>
      <c r="J223" s="4"/>
      <c r="K223" s="4"/>
      <c r="L223" s="4"/>
      <c r="M223" s="4"/>
      <c r="N223" s="4"/>
    </row>
    <row r="224" spans="2:14" x14ac:dyDescent="0.2">
      <c r="B224" s="17"/>
      <c r="H224" s="4"/>
      <c r="I224" s="4"/>
      <c r="J224" s="4"/>
      <c r="K224" s="4"/>
      <c r="L224" s="4"/>
      <c r="M224" s="4"/>
      <c r="N224" s="4"/>
    </row>
    <row r="225" spans="2:14" x14ac:dyDescent="0.2">
      <c r="B225" s="17"/>
      <c r="H225" s="4"/>
      <c r="I225" s="4"/>
      <c r="J225" s="4"/>
      <c r="K225" s="4"/>
      <c r="L225" s="4"/>
      <c r="M225" s="4"/>
      <c r="N225" s="4"/>
    </row>
    <row r="226" spans="2:14" x14ac:dyDescent="0.2">
      <c r="H226" s="4"/>
      <c r="I226" s="4"/>
      <c r="J226" s="4"/>
      <c r="K226" s="4"/>
      <c r="L226" s="4"/>
      <c r="M226" s="4"/>
      <c r="N226" s="4"/>
    </row>
    <row r="227" spans="2:14" x14ac:dyDescent="0.2">
      <c r="H227" s="4"/>
      <c r="I227" s="4"/>
      <c r="J227" s="4"/>
      <c r="K227" s="4"/>
      <c r="L227" s="4"/>
      <c r="M227" s="4"/>
      <c r="N227" s="4"/>
    </row>
    <row r="228" spans="2:14" x14ac:dyDescent="0.2">
      <c r="H228" s="4"/>
      <c r="I228" s="4"/>
      <c r="J228" s="4"/>
      <c r="K228" s="4"/>
      <c r="L228" s="4"/>
      <c r="M228" s="4"/>
      <c r="N228" s="4"/>
    </row>
    <row r="229" spans="2:14" x14ac:dyDescent="0.2">
      <c r="H229" s="4"/>
      <c r="I229" s="4"/>
      <c r="J229" s="4"/>
      <c r="K229" s="4"/>
      <c r="L229" s="4"/>
      <c r="M229" s="4"/>
      <c r="N229" s="4"/>
    </row>
    <row r="230" spans="2:14" x14ac:dyDescent="0.2">
      <c r="H230" s="4"/>
      <c r="I230" s="4"/>
      <c r="J230" s="4"/>
      <c r="K230" s="4"/>
      <c r="L230" s="4"/>
      <c r="M230" s="4"/>
      <c r="N230" s="4"/>
    </row>
    <row r="231" spans="2:14" x14ac:dyDescent="0.2">
      <c r="H231" s="4"/>
      <c r="I231" s="4"/>
      <c r="J231" s="4"/>
      <c r="K231" s="4"/>
      <c r="L231" s="4"/>
      <c r="M231" s="4"/>
      <c r="N231" s="4"/>
    </row>
    <row r="232" spans="2:14" x14ac:dyDescent="0.2">
      <c r="H232" s="4"/>
      <c r="I232" s="4"/>
      <c r="J232" s="4"/>
      <c r="K232" s="4"/>
      <c r="L232" s="4"/>
      <c r="M232" s="4"/>
      <c r="N232" s="4"/>
    </row>
    <row r="233" spans="2:14" x14ac:dyDescent="0.2">
      <c r="H233" s="4"/>
      <c r="I233" s="4"/>
      <c r="J233" s="4"/>
      <c r="K233" s="4"/>
      <c r="L233" s="4"/>
      <c r="M233" s="4"/>
      <c r="N233" s="4"/>
    </row>
    <row r="234" spans="2:14" x14ac:dyDescent="0.2">
      <c r="H234" s="4"/>
      <c r="I234" s="4"/>
      <c r="J234" s="4"/>
      <c r="K234" s="4"/>
      <c r="L234" s="4"/>
      <c r="M234" s="4"/>
      <c r="N234" s="4"/>
    </row>
    <row r="235" spans="2:14" x14ac:dyDescent="0.2">
      <c r="H235" s="4"/>
      <c r="I235" s="4"/>
      <c r="J235" s="4"/>
      <c r="K235" s="4"/>
      <c r="L235" s="4"/>
      <c r="M235" s="4"/>
      <c r="N235" s="4"/>
    </row>
    <row r="236" spans="2:14" x14ac:dyDescent="0.2">
      <c r="H236" s="4"/>
      <c r="I236" s="4"/>
      <c r="J236" s="4"/>
      <c r="K236" s="4"/>
      <c r="L236" s="4"/>
      <c r="M236" s="4"/>
      <c r="N236" s="4"/>
    </row>
    <row r="237" spans="2:14" x14ac:dyDescent="0.2">
      <c r="H237" s="4"/>
      <c r="I237" s="4"/>
      <c r="J237" s="4"/>
      <c r="K237" s="4"/>
      <c r="L237" s="4"/>
      <c r="M237" s="4"/>
      <c r="N237" s="4"/>
    </row>
    <row r="238" spans="2:14" x14ac:dyDescent="0.2">
      <c r="H238" s="4"/>
      <c r="I238" s="4"/>
      <c r="J238" s="4"/>
      <c r="K238" s="4"/>
      <c r="L238" s="4"/>
      <c r="M238" s="4"/>
      <c r="N238" s="4"/>
    </row>
    <row r="239" spans="2:14" x14ac:dyDescent="0.2">
      <c r="H239" s="4"/>
      <c r="I239" s="4"/>
      <c r="J239" s="4"/>
      <c r="K239" s="4"/>
      <c r="L239" s="4"/>
      <c r="M239" s="4"/>
      <c r="N239" s="4"/>
    </row>
    <row r="240" spans="2:14" x14ac:dyDescent="0.2">
      <c r="H240" s="4"/>
      <c r="I240" s="4"/>
      <c r="J240" s="4"/>
      <c r="K240" s="4"/>
      <c r="L240" s="4"/>
      <c r="M240" s="4"/>
      <c r="N240" s="4"/>
    </row>
    <row r="241" spans="8:14" x14ac:dyDescent="0.2">
      <c r="H241" s="4"/>
      <c r="I241" s="4"/>
      <c r="J241" s="4"/>
      <c r="K241" s="4"/>
      <c r="L241" s="4"/>
      <c r="M241" s="4"/>
      <c r="N241" s="4"/>
    </row>
    <row r="242" spans="8:14" x14ac:dyDescent="0.2">
      <c r="H242" s="4"/>
      <c r="I242" s="4"/>
      <c r="J242" s="4"/>
      <c r="K242" s="4"/>
      <c r="L242" s="4"/>
      <c r="M242" s="4"/>
      <c r="N242" s="4"/>
    </row>
    <row r="243" spans="8:14" x14ac:dyDescent="0.2">
      <c r="H243" s="4"/>
      <c r="I243" s="4"/>
      <c r="J243" s="4"/>
      <c r="K243" s="4"/>
      <c r="L243" s="4"/>
      <c r="M243" s="4"/>
      <c r="N243" s="4"/>
    </row>
    <row r="244" spans="8:14" x14ac:dyDescent="0.2">
      <c r="H244" s="4"/>
      <c r="I244" s="4"/>
      <c r="J244" s="4"/>
      <c r="K244" s="4"/>
      <c r="L244" s="4"/>
      <c r="M244" s="4"/>
      <c r="N244" s="4"/>
    </row>
    <row r="245" spans="8:14" x14ac:dyDescent="0.2">
      <c r="H245" s="4"/>
      <c r="I245" s="4"/>
      <c r="J245" s="4"/>
      <c r="K245" s="4"/>
      <c r="L245" s="4"/>
      <c r="M245" s="4"/>
      <c r="N245" s="4"/>
    </row>
    <row r="246" spans="8:14" x14ac:dyDescent="0.2">
      <c r="H246" s="4"/>
      <c r="I246" s="4"/>
      <c r="J246" s="4"/>
      <c r="K246" s="4"/>
      <c r="L246" s="4"/>
      <c r="M246" s="4"/>
      <c r="N246" s="4"/>
    </row>
    <row r="247" spans="8:14" x14ac:dyDescent="0.2">
      <c r="H247" s="4"/>
      <c r="I247" s="4"/>
      <c r="J247" s="4"/>
      <c r="K247" s="4"/>
      <c r="L247" s="4"/>
      <c r="M247" s="4"/>
      <c r="N247" s="4"/>
    </row>
    <row r="248" spans="8:14" x14ac:dyDescent="0.2">
      <c r="H248" s="4"/>
      <c r="I248" s="4"/>
      <c r="J248" s="4"/>
      <c r="K248" s="4"/>
      <c r="L248" s="4"/>
      <c r="M248" s="4"/>
      <c r="N248" s="4"/>
    </row>
    <row r="249" spans="8:14" x14ac:dyDescent="0.2">
      <c r="H249" s="4"/>
      <c r="I249" s="4"/>
      <c r="J249" s="4"/>
      <c r="K249" s="4"/>
      <c r="L249" s="4"/>
      <c r="M249" s="4"/>
      <c r="N249" s="4"/>
    </row>
    <row r="250" spans="8:14" x14ac:dyDescent="0.2">
      <c r="H250" s="4"/>
      <c r="I250" s="4"/>
      <c r="J250" s="4"/>
      <c r="K250" s="4"/>
      <c r="L250" s="4"/>
      <c r="M250" s="4"/>
      <c r="N250" s="4"/>
    </row>
    <row r="251" spans="8:14" x14ac:dyDescent="0.2">
      <c r="H251" s="4"/>
      <c r="I251" s="4"/>
      <c r="J251" s="4"/>
      <c r="K251" s="4"/>
      <c r="L251" s="4"/>
      <c r="M251" s="4"/>
      <c r="N251" s="4"/>
    </row>
    <row r="252" spans="8:14" x14ac:dyDescent="0.2">
      <c r="H252" s="4"/>
      <c r="I252" s="4"/>
      <c r="J252" s="4"/>
      <c r="K252" s="4"/>
      <c r="L252" s="4"/>
      <c r="M252" s="4"/>
      <c r="N252" s="4"/>
    </row>
    <row r="253" spans="8:14" x14ac:dyDescent="0.2">
      <c r="H253" s="4"/>
      <c r="I253" s="4"/>
      <c r="J253" s="4"/>
      <c r="K253" s="4"/>
      <c r="L253" s="4"/>
      <c r="M253" s="4"/>
      <c r="N253" s="4"/>
    </row>
    <row r="254" spans="8:14" x14ac:dyDescent="0.2">
      <c r="H254" s="4"/>
      <c r="I254" s="4"/>
      <c r="J254" s="4"/>
      <c r="K254" s="4"/>
      <c r="L254" s="4"/>
      <c r="M254" s="4"/>
      <c r="N254" s="4"/>
    </row>
    <row r="255" spans="8:14" x14ac:dyDescent="0.2">
      <c r="H255" s="4"/>
      <c r="I255" s="4"/>
      <c r="J255" s="4"/>
      <c r="K255" s="4"/>
      <c r="L255" s="4"/>
      <c r="M255" s="4"/>
      <c r="N255" s="4"/>
    </row>
    <row r="256" spans="8:14" x14ac:dyDescent="0.2">
      <c r="H256" s="4"/>
      <c r="I256" s="4"/>
      <c r="J256" s="4"/>
      <c r="K256" s="4"/>
      <c r="L256" s="4"/>
      <c r="M256" s="4"/>
      <c r="N256" s="4"/>
    </row>
    <row r="257" spans="8:14" x14ac:dyDescent="0.2">
      <c r="H257" s="4"/>
      <c r="I257" s="4"/>
      <c r="J257" s="4"/>
      <c r="K257" s="4"/>
      <c r="L257" s="4"/>
      <c r="M257" s="4"/>
      <c r="N257" s="4"/>
    </row>
    <row r="258" spans="8:14" x14ac:dyDescent="0.2">
      <c r="H258" s="4"/>
      <c r="I258" s="4"/>
      <c r="J258" s="4"/>
      <c r="K258" s="4"/>
      <c r="L258" s="4"/>
      <c r="M258" s="4"/>
      <c r="N258" s="4"/>
    </row>
    <row r="259" spans="8:14" x14ac:dyDescent="0.2">
      <c r="H259" s="4"/>
      <c r="I259" s="4"/>
      <c r="J259" s="4"/>
      <c r="K259" s="4"/>
      <c r="L259" s="4"/>
      <c r="M259" s="4"/>
      <c r="N259" s="4"/>
    </row>
    <row r="260" spans="8:14" x14ac:dyDescent="0.2">
      <c r="H260" s="4"/>
      <c r="I260" s="4"/>
      <c r="J260" s="4"/>
      <c r="K260" s="4"/>
      <c r="L260" s="4"/>
      <c r="M260" s="4"/>
      <c r="N260" s="4"/>
    </row>
    <row r="261" spans="8:14" x14ac:dyDescent="0.2">
      <c r="H261" s="4"/>
      <c r="I261" s="4"/>
      <c r="J261" s="4"/>
      <c r="K261" s="4"/>
      <c r="L261" s="4"/>
      <c r="M261" s="4"/>
      <c r="N261" s="4"/>
    </row>
    <row r="262" spans="8:14" x14ac:dyDescent="0.2">
      <c r="H262" s="4"/>
      <c r="I262" s="4"/>
      <c r="J262" s="4"/>
      <c r="K262" s="4"/>
      <c r="L262" s="4"/>
      <c r="M262" s="4"/>
      <c r="N262" s="4"/>
    </row>
    <row r="263" spans="8:14" x14ac:dyDescent="0.2">
      <c r="H263" s="4"/>
      <c r="I263" s="4"/>
      <c r="J263" s="4"/>
      <c r="K263" s="4"/>
      <c r="L263" s="4"/>
      <c r="M263" s="4"/>
      <c r="N263" s="4"/>
    </row>
    <row r="264" spans="8:14" x14ac:dyDescent="0.2">
      <c r="H264" s="4"/>
      <c r="I264" s="4"/>
      <c r="J264" s="4"/>
      <c r="K264" s="4"/>
      <c r="L264" s="4"/>
      <c r="M264" s="4"/>
      <c r="N264" s="4"/>
    </row>
    <row r="265" spans="8:14" x14ac:dyDescent="0.2">
      <c r="H265" s="4"/>
      <c r="I265" s="4"/>
      <c r="J265" s="4"/>
      <c r="K265" s="4"/>
      <c r="L265" s="4"/>
      <c r="M265" s="4"/>
      <c r="N265" s="4"/>
    </row>
    <row r="266" spans="8:14" x14ac:dyDescent="0.2">
      <c r="H266" s="4"/>
      <c r="I266" s="4"/>
      <c r="J266" s="4"/>
      <c r="K266" s="4"/>
      <c r="L266" s="4"/>
      <c r="M266" s="4"/>
      <c r="N266" s="4"/>
    </row>
    <row r="267" spans="8:14" x14ac:dyDescent="0.2">
      <c r="H267" s="4"/>
      <c r="I267" s="4"/>
      <c r="J267" s="4"/>
      <c r="K267" s="4"/>
      <c r="L267" s="4"/>
      <c r="M267" s="4"/>
      <c r="N267" s="4"/>
    </row>
    <row r="268" spans="8:14" x14ac:dyDescent="0.2">
      <c r="H268" s="4"/>
      <c r="I268" s="4"/>
      <c r="J268" s="4"/>
      <c r="K268" s="4"/>
      <c r="L268" s="4"/>
      <c r="M268" s="4"/>
      <c r="N268" s="4"/>
    </row>
    <row r="269" spans="8:14" x14ac:dyDescent="0.2">
      <c r="H269" s="4"/>
      <c r="I269" s="4"/>
      <c r="J269" s="4"/>
      <c r="K269" s="4"/>
      <c r="L269" s="4"/>
      <c r="M269" s="4"/>
      <c r="N269" s="4"/>
    </row>
    <row r="270" spans="8:14" x14ac:dyDescent="0.2">
      <c r="H270" s="4"/>
      <c r="I270" s="4"/>
      <c r="J270" s="4"/>
      <c r="K270" s="4"/>
      <c r="L270" s="4"/>
      <c r="M270" s="4"/>
      <c r="N270" s="4"/>
    </row>
    <row r="271" spans="8:14" x14ac:dyDescent="0.2">
      <c r="H271" s="4"/>
      <c r="I271" s="4"/>
      <c r="J271" s="4"/>
      <c r="K271" s="4"/>
      <c r="L271" s="4"/>
      <c r="M271" s="4"/>
      <c r="N271" s="4"/>
    </row>
    <row r="272" spans="8:14" x14ac:dyDescent="0.2">
      <c r="H272" s="4"/>
      <c r="I272" s="4"/>
      <c r="J272" s="4"/>
      <c r="K272" s="4"/>
      <c r="L272" s="4"/>
      <c r="M272" s="4"/>
      <c r="N272" s="4"/>
    </row>
    <row r="273" spans="8:14" x14ac:dyDescent="0.2">
      <c r="H273" s="4"/>
      <c r="I273" s="4"/>
      <c r="J273" s="4"/>
      <c r="K273" s="4"/>
      <c r="L273" s="4"/>
      <c r="M273" s="4"/>
      <c r="N273" s="4"/>
    </row>
    <row r="274" spans="8:14" x14ac:dyDescent="0.2">
      <c r="H274" s="4"/>
      <c r="I274" s="4"/>
      <c r="J274" s="4"/>
      <c r="K274" s="4"/>
      <c r="L274" s="4"/>
      <c r="M274" s="4"/>
      <c r="N274" s="4"/>
    </row>
    <row r="275" spans="8:14" x14ac:dyDescent="0.2">
      <c r="H275" s="4"/>
      <c r="I275" s="4"/>
      <c r="J275" s="4"/>
      <c r="K275" s="4"/>
      <c r="L275" s="4"/>
      <c r="M275" s="4"/>
      <c r="N275" s="4"/>
    </row>
    <row r="276" spans="8:14" x14ac:dyDescent="0.2">
      <c r="H276" s="4"/>
      <c r="I276" s="4"/>
      <c r="J276" s="4"/>
      <c r="K276" s="4"/>
      <c r="L276" s="4"/>
      <c r="M276" s="4"/>
      <c r="N276" s="4"/>
    </row>
    <row r="277" spans="8:14" x14ac:dyDescent="0.2">
      <c r="H277" s="4"/>
      <c r="I277" s="4"/>
      <c r="J277" s="4"/>
      <c r="K277" s="4"/>
      <c r="L277" s="4"/>
      <c r="M277" s="4"/>
      <c r="N277" s="4"/>
    </row>
    <row r="278" spans="8:14" x14ac:dyDescent="0.2">
      <c r="H278" s="4"/>
      <c r="I278" s="4"/>
      <c r="J278" s="4"/>
      <c r="K278" s="4"/>
      <c r="L278" s="4"/>
      <c r="M278" s="4"/>
      <c r="N278" s="4"/>
    </row>
    <row r="279" spans="8:14" x14ac:dyDescent="0.2">
      <c r="H279" s="4"/>
      <c r="I279" s="4"/>
      <c r="J279" s="4"/>
      <c r="K279" s="4"/>
      <c r="L279" s="4"/>
      <c r="M279" s="4"/>
      <c r="N279" s="4"/>
    </row>
    <row r="280" spans="8:14" x14ac:dyDescent="0.2">
      <c r="H280" s="4"/>
      <c r="I280" s="4"/>
      <c r="J280" s="4"/>
      <c r="K280" s="4"/>
      <c r="L280" s="4"/>
      <c r="M280" s="4"/>
      <c r="N280" s="4"/>
    </row>
    <row r="281" spans="8:14" x14ac:dyDescent="0.2">
      <c r="H281" s="4"/>
      <c r="I281" s="4"/>
      <c r="J281" s="4"/>
      <c r="K281" s="4"/>
      <c r="L281" s="4"/>
      <c r="M281" s="4"/>
      <c r="N281" s="4"/>
    </row>
    <row r="282" spans="8:14" x14ac:dyDescent="0.2">
      <c r="H282" s="4"/>
      <c r="I282" s="4"/>
      <c r="J282" s="4"/>
      <c r="K282" s="4"/>
      <c r="L282" s="4"/>
      <c r="M282" s="4"/>
      <c r="N282" s="4"/>
    </row>
    <row r="283" spans="8:14" x14ac:dyDescent="0.2">
      <c r="H283" s="4"/>
      <c r="I283" s="4"/>
      <c r="J283" s="4"/>
      <c r="K283" s="4"/>
      <c r="L283" s="4"/>
      <c r="M283" s="4"/>
      <c r="N283" s="4"/>
    </row>
    <row r="284" spans="8:14" x14ac:dyDescent="0.2">
      <c r="H284" s="4"/>
      <c r="I284" s="4"/>
      <c r="J284" s="4"/>
      <c r="K284" s="4"/>
      <c r="L284" s="4"/>
      <c r="M284" s="4"/>
      <c r="N284" s="4"/>
    </row>
    <row r="285" spans="8:14" x14ac:dyDescent="0.2">
      <c r="H285" s="4"/>
      <c r="I285" s="4"/>
      <c r="J285" s="4"/>
      <c r="K285" s="4"/>
      <c r="L285" s="4"/>
      <c r="M285" s="4"/>
      <c r="N285" s="4"/>
    </row>
    <row r="286" spans="8:14" x14ac:dyDescent="0.2">
      <c r="H286" s="4"/>
      <c r="I286" s="4"/>
      <c r="J286" s="4"/>
      <c r="K286" s="4"/>
      <c r="L286" s="4"/>
      <c r="M286" s="4"/>
      <c r="N286" s="4"/>
    </row>
    <row r="287" spans="8:14" x14ac:dyDescent="0.2">
      <c r="H287" s="4"/>
      <c r="I287" s="4"/>
      <c r="J287" s="4"/>
      <c r="K287" s="4"/>
      <c r="L287" s="4"/>
      <c r="M287" s="4"/>
      <c r="N287" s="4"/>
    </row>
    <row r="288" spans="8:14" x14ac:dyDescent="0.2">
      <c r="H288" s="4"/>
      <c r="I288" s="4"/>
      <c r="J288" s="4"/>
      <c r="K288" s="4"/>
      <c r="L288" s="4"/>
      <c r="M288" s="4"/>
      <c r="N288" s="4"/>
    </row>
    <row r="289" spans="8:14" x14ac:dyDescent="0.2">
      <c r="H289" s="4"/>
      <c r="I289" s="4"/>
      <c r="J289" s="4"/>
      <c r="K289" s="4"/>
      <c r="L289" s="4"/>
      <c r="M289" s="4"/>
      <c r="N289" s="4"/>
    </row>
    <row r="290" spans="8:14" x14ac:dyDescent="0.2">
      <c r="H290" s="4"/>
      <c r="I290" s="4"/>
      <c r="J290" s="4"/>
      <c r="K290" s="4"/>
      <c r="L290" s="4"/>
      <c r="M290" s="4"/>
      <c r="N290" s="4"/>
    </row>
    <row r="291" spans="8:14" x14ac:dyDescent="0.2">
      <c r="H291" s="4"/>
      <c r="I291" s="4"/>
      <c r="J291" s="4"/>
      <c r="K291" s="4"/>
      <c r="L291" s="4"/>
      <c r="M291" s="4"/>
      <c r="N291" s="4"/>
    </row>
    <row r="292" spans="8:14" x14ac:dyDescent="0.2">
      <c r="H292" s="4"/>
      <c r="I292" s="4"/>
      <c r="J292" s="4"/>
      <c r="K292" s="4"/>
      <c r="L292" s="4"/>
      <c r="M292" s="4"/>
      <c r="N292" s="4"/>
    </row>
    <row r="293" spans="8:14" x14ac:dyDescent="0.2">
      <c r="H293" s="4"/>
      <c r="I293" s="4"/>
      <c r="J293" s="4"/>
      <c r="K293" s="4"/>
      <c r="L293" s="4"/>
      <c r="M293" s="4"/>
      <c r="N293" s="4"/>
    </row>
    <row r="294" spans="8:14" x14ac:dyDescent="0.2">
      <c r="H294" s="4"/>
      <c r="I294" s="4"/>
      <c r="J294" s="4"/>
      <c r="K294" s="4"/>
      <c r="L294" s="4"/>
      <c r="M294" s="4"/>
      <c r="N294" s="4"/>
    </row>
    <row r="295" spans="8:14" x14ac:dyDescent="0.2">
      <c r="H295" s="4"/>
      <c r="I295" s="4"/>
      <c r="J295" s="4"/>
      <c r="K295" s="4"/>
      <c r="L295" s="4"/>
      <c r="M295" s="4"/>
      <c r="N295" s="4"/>
    </row>
    <row r="296" spans="8:14" x14ac:dyDescent="0.2">
      <c r="H296" s="4"/>
      <c r="I296" s="4"/>
      <c r="J296" s="4"/>
      <c r="K296" s="4"/>
      <c r="L296" s="4"/>
      <c r="M296" s="4"/>
      <c r="N296" s="4"/>
    </row>
    <row r="297" spans="8:14" x14ac:dyDescent="0.2">
      <c r="H297" s="4"/>
      <c r="I297" s="4"/>
      <c r="J297" s="4"/>
      <c r="K297" s="4"/>
      <c r="L297" s="4"/>
      <c r="M297" s="4"/>
      <c r="N297" s="4"/>
    </row>
    <row r="298" spans="8:14" x14ac:dyDescent="0.2">
      <c r="H298" s="4"/>
      <c r="I298" s="4"/>
      <c r="J298" s="4"/>
      <c r="K298" s="4"/>
      <c r="L298" s="4"/>
      <c r="M298" s="4"/>
      <c r="N298" s="4"/>
    </row>
    <row r="299" spans="8:14" x14ac:dyDescent="0.2">
      <c r="H299" s="4"/>
      <c r="I299" s="4"/>
      <c r="J299" s="4"/>
      <c r="K299" s="4"/>
      <c r="L299" s="4"/>
      <c r="M299" s="4"/>
      <c r="N299" s="4"/>
    </row>
    <row r="300" spans="8:14" x14ac:dyDescent="0.2">
      <c r="H300" s="4"/>
      <c r="I300" s="4"/>
      <c r="J300" s="4"/>
      <c r="K300" s="4"/>
      <c r="L300" s="4"/>
      <c r="M300" s="4"/>
      <c r="N300" s="4"/>
    </row>
    <row r="301" spans="8:14" x14ac:dyDescent="0.2">
      <c r="H301" s="4"/>
      <c r="I301" s="4"/>
      <c r="J301" s="4"/>
      <c r="K301" s="4"/>
      <c r="L301" s="4"/>
      <c r="M301" s="4"/>
      <c r="N301" s="4"/>
    </row>
    <row r="302" spans="8:14" x14ac:dyDescent="0.2">
      <c r="H302" s="4"/>
      <c r="I302" s="4"/>
      <c r="J302" s="4"/>
      <c r="K302" s="4"/>
      <c r="L302" s="4"/>
      <c r="M302" s="4"/>
      <c r="N302" s="4"/>
    </row>
    <row r="303" spans="8:14" x14ac:dyDescent="0.2">
      <c r="H303" s="4"/>
      <c r="I303" s="4"/>
      <c r="J303" s="4"/>
      <c r="K303" s="4"/>
      <c r="L303" s="4"/>
      <c r="M303" s="4"/>
      <c r="N303" s="4"/>
    </row>
    <row r="304" spans="8:14" x14ac:dyDescent="0.2">
      <c r="H304" s="4"/>
      <c r="I304" s="4"/>
      <c r="J304" s="4"/>
      <c r="K304" s="4"/>
      <c r="L304" s="4"/>
      <c r="M304" s="4"/>
      <c r="N304" s="4"/>
    </row>
    <row r="305" spans="8:14" x14ac:dyDescent="0.2">
      <c r="H305" s="4"/>
      <c r="I305" s="4"/>
      <c r="J305" s="4"/>
      <c r="K305" s="4"/>
      <c r="L305" s="4"/>
      <c r="M305" s="4"/>
      <c r="N305" s="4"/>
    </row>
    <row r="306" spans="8:14" x14ac:dyDescent="0.2">
      <c r="H306" s="4"/>
      <c r="I306" s="4"/>
      <c r="J306" s="4"/>
      <c r="K306" s="4"/>
      <c r="L306" s="4"/>
      <c r="M306" s="4"/>
      <c r="N306" s="4"/>
    </row>
    <row r="307" spans="8:14" x14ac:dyDescent="0.2">
      <c r="H307" s="4"/>
      <c r="I307" s="4"/>
      <c r="J307" s="4"/>
      <c r="K307" s="4"/>
      <c r="L307" s="4"/>
      <c r="M307" s="4"/>
      <c r="N307" s="4"/>
    </row>
    <row r="308" spans="8:14" x14ac:dyDescent="0.2">
      <c r="H308" s="4"/>
      <c r="I308" s="4"/>
      <c r="J308" s="4"/>
      <c r="K308" s="4"/>
      <c r="L308" s="4"/>
      <c r="M308" s="4"/>
      <c r="N308" s="4"/>
    </row>
    <row r="309" spans="8:14" x14ac:dyDescent="0.2">
      <c r="H309" s="4"/>
      <c r="I309" s="4"/>
      <c r="J309" s="4"/>
      <c r="K309" s="4"/>
      <c r="L309" s="4"/>
      <c r="M309" s="4"/>
      <c r="N309" s="4"/>
    </row>
    <row r="310" spans="8:14" x14ac:dyDescent="0.2">
      <c r="H310" s="4"/>
      <c r="I310" s="4"/>
      <c r="J310" s="4"/>
      <c r="K310" s="4"/>
      <c r="L310" s="4"/>
      <c r="M310" s="4"/>
      <c r="N310" s="4"/>
    </row>
    <row r="311" spans="8:14" x14ac:dyDescent="0.2">
      <c r="H311" s="4"/>
      <c r="I311" s="4"/>
      <c r="J311" s="4"/>
      <c r="K311" s="4"/>
      <c r="L311" s="4"/>
      <c r="M311" s="4"/>
      <c r="N311" s="4"/>
    </row>
    <row r="312" spans="8:14" x14ac:dyDescent="0.2">
      <c r="H312" s="4"/>
      <c r="I312" s="4"/>
      <c r="J312" s="4"/>
      <c r="K312" s="4"/>
      <c r="L312" s="4"/>
      <c r="M312" s="4"/>
      <c r="N312" s="4"/>
    </row>
    <row r="313" spans="8:14" x14ac:dyDescent="0.2">
      <c r="H313" s="4"/>
      <c r="I313" s="4"/>
      <c r="J313" s="4"/>
      <c r="K313" s="4"/>
      <c r="L313" s="4"/>
      <c r="M313" s="4"/>
      <c r="N313" s="4"/>
    </row>
    <row r="314" spans="8:14" x14ac:dyDescent="0.2">
      <c r="H314" s="4"/>
      <c r="I314" s="4"/>
      <c r="J314" s="4"/>
      <c r="K314" s="4"/>
      <c r="L314" s="4"/>
      <c r="M314" s="4"/>
      <c r="N314" s="4"/>
    </row>
    <row r="315" spans="8:14" x14ac:dyDescent="0.2">
      <c r="H315" s="4"/>
      <c r="I315" s="4"/>
      <c r="J315" s="4"/>
      <c r="K315" s="4"/>
      <c r="L315" s="4"/>
      <c r="M315" s="4"/>
      <c r="N315" s="4"/>
    </row>
    <row r="316" spans="8:14" x14ac:dyDescent="0.2">
      <c r="H316" s="4"/>
      <c r="I316" s="4"/>
      <c r="J316" s="4"/>
      <c r="K316" s="4"/>
      <c r="L316" s="4"/>
      <c r="M316" s="4"/>
      <c r="N316" s="4"/>
    </row>
    <row r="317" spans="8:14" x14ac:dyDescent="0.2">
      <c r="H317" s="4"/>
      <c r="I317" s="4"/>
      <c r="J317" s="4"/>
      <c r="K317" s="4"/>
      <c r="L317" s="4"/>
      <c r="M317" s="4"/>
      <c r="N317" s="4"/>
    </row>
    <row r="318" spans="8:14" x14ac:dyDescent="0.2">
      <c r="H318" s="4"/>
      <c r="I318" s="4"/>
      <c r="J318" s="4"/>
      <c r="K318" s="4"/>
      <c r="L318" s="4"/>
      <c r="M318" s="4"/>
      <c r="N318" s="4"/>
    </row>
    <row r="319" spans="8:14" x14ac:dyDescent="0.2">
      <c r="H319" s="4"/>
      <c r="I319" s="4"/>
      <c r="J319" s="4"/>
      <c r="K319" s="4"/>
      <c r="L319" s="4"/>
      <c r="M319" s="4"/>
      <c r="N319" s="4"/>
    </row>
    <row r="320" spans="8:14" x14ac:dyDescent="0.2">
      <c r="H320" s="4"/>
      <c r="I320" s="4"/>
      <c r="J320" s="4"/>
      <c r="K320" s="4"/>
      <c r="L320" s="4"/>
      <c r="M320" s="4"/>
      <c r="N320" s="4"/>
    </row>
    <row r="321" spans="8:14" x14ac:dyDescent="0.2">
      <c r="H321" s="4"/>
      <c r="I321" s="4"/>
      <c r="J321" s="4"/>
      <c r="K321" s="4"/>
      <c r="L321" s="4"/>
      <c r="M321" s="4"/>
      <c r="N321" s="4"/>
    </row>
    <row r="322" spans="8:14" x14ac:dyDescent="0.2">
      <c r="H322" s="4"/>
      <c r="I322" s="4"/>
      <c r="J322" s="4"/>
      <c r="K322" s="4"/>
      <c r="L322" s="4"/>
      <c r="M322" s="4"/>
      <c r="N322" s="4"/>
    </row>
    <row r="323" spans="8:14" x14ac:dyDescent="0.2">
      <c r="H323" s="4"/>
      <c r="I323" s="4"/>
      <c r="J323" s="4"/>
      <c r="K323" s="4"/>
      <c r="L323" s="4"/>
      <c r="M323" s="4"/>
      <c r="N323" s="4"/>
    </row>
    <row r="324" spans="8:14" x14ac:dyDescent="0.2">
      <c r="H324" s="4"/>
      <c r="I324" s="4"/>
      <c r="J324" s="4"/>
      <c r="K324" s="4"/>
      <c r="L324" s="4"/>
      <c r="M324" s="4"/>
      <c r="N324" s="4"/>
    </row>
    <row r="325" spans="8:14" x14ac:dyDescent="0.2">
      <c r="H325" s="4"/>
      <c r="I325" s="4"/>
      <c r="J325" s="4"/>
      <c r="K325" s="4"/>
      <c r="L325" s="4"/>
      <c r="M325" s="4"/>
      <c r="N325" s="4"/>
    </row>
    <row r="326" spans="8:14" x14ac:dyDescent="0.2">
      <c r="H326" s="4"/>
      <c r="I326" s="4"/>
      <c r="J326" s="4"/>
      <c r="K326" s="4"/>
      <c r="L326" s="4"/>
      <c r="M326" s="4"/>
      <c r="N326" s="4"/>
    </row>
    <row r="327" spans="8:14" x14ac:dyDescent="0.2">
      <c r="H327" s="4"/>
      <c r="I327" s="4"/>
      <c r="J327" s="4"/>
      <c r="K327" s="4"/>
      <c r="L327" s="4"/>
      <c r="M327" s="4"/>
      <c r="N327" s="4"/>
    </row>
    <row r="328" spans="8:14" x14ac:dyDescent="0.2">
      <c r="H328" s="4"/>
      <c r="I328" s="4"/>
      <c r="J328" s="4"/>
      <c r="K328" s="4"/>
      <c r="L328" s="4"/>
      <c r="M328" s="4"/>
      <c r="N328" s="4"/>
    </row>
    <row r="329" spans="8:14" x14ac:dyDescent="0.2">
      <c r="H329" s="4"/>
      <c r="I329" s="4"/>
      <c r="J329" s="4"/>
      <c r="K329" s="4"/>
      <c r="L329" s="4"/>
      <c r="M329" s="4"/>
      <c r="N329" s="4"/>
    </row>
    <row r="330" spans="8:14" x14ac:dyDescent="0.2">
      <c r="H330" s="4"/>
      <c r="I330" s="4"/>
      <c r="J330" s="4"/>
      <c r="K330" s="4"/>
      <c r="L330" s="4"/>
      <c r="M330" s="4"/>
      <c r="N330" s="4"/>
    </row>
    <row r="331" spans="8:14" x14ac:dyDescent="0.2">
      <c r="H331" s="4"/>
      <c r="I331" s="4"/>
      <c r="J331" s="4"/>
      <c r="K331" s="4"/>
      <c r="L331" s="4"/>
      <c r="M331" s="4"/>
      <c r="N331" s="4"/>
    </row>
    <row r="332" spans="8:14" x14ac:dyDescent="0.2">
      <c r="H332" s="4"/>
      <c r="I332" s="4"/>
      <c r="J332" s="4"/>
      <c r="K332" s="4"/>
      <c r="L332" s="4"/>
      <c r="M332" s="4"/>
      <c r="N332" s="4"/>
    </row>
    <row r="333" spans="8:14" x14ac:dyDescent="0.2">
      <c r="H333" s="4"/>
      <c r="I333" s="4"/>
      <c r="J333" s="4"/>
      <c r="K333" s="4"/>
      <c r="L333" s="4"/>
      <c r="M333" s="4"/>
      <c r="N333" s="4"/>
    </row>
    <row r="334" spans="8:14" x14ac:dyDescent="0.2">
      <c r="H334" s="4"/>
      <c r="I334" s="4"/>
      <c r="J334" s="4"/>
      <c r="K334" s="4"/>
      <c r="L334" s="4"/>
      <c r="M334" s="4"/>
      <c r="N334" s="4"/>
    </row>
    <row r="335" spans="8:14" x14ac:dyDescent="0.2">
      <c r="H335" s="4"/>
      <c r="I335" s="4"/>
      <c r="J335" s="4"/>
      <c r="K335" s="4"/>
      <c r="L335" s="4"/>
      <c r="M335" s="4"/>
      <c r="N335" s="4"/>
    </row>
    <row r="336" spans="8:14" x14ac:dyDescent="0.2">
      <c r="H336" s="4"/>
      <c r="I336" s="4"/>
      <c r="J336" s="4"/>
      <c r="K336" s="4"/>
      <c r="L336" s="4"/>
      <c r="M336" s="4"/>
      <c r="N336" s="4"/>
    </row>
    <row r="337" spans="8:14" x14ac:dyDescent="0.2">
      <c r="H337" s="4"/>
      <c r="I337" s="4"/>
      <c r="J337" s="4"/>
      <c r="K337" s="4"/>
      <c r="L337" s="4"/>
      <c r="M337" s="4"/>
      <c r="N337" s="4"/>
    </row>
    <row r="338" spans="8:14" x14ac:dyDescent="0.2">
      <c r="H338" s="4"/>
      <c r="I338" s="4"/>
      <c r="J338" s="4"/>
      <c r="K338" s="4"/>
      <c r="L338" s="4"/>
      <c r="M338" s="4"/>
      <c r="N338" s="4"/>
    </row>
    <row r="339" spans="8:14" x14ac:dyDescent="0.2">
      <c r="H339" s="4"/>
      <c r="I339" s="4"/>
      <c r="J339" s="4"/>
      <c r="K339" s="4"/>
      <c r="L339" s="4"/>
      <c r="M339" s="4"/>
      <c r="N339" s="4"/>
    </row>
    <row r="340" spans="8:14" x14ac:dyDescent="0.2">
      <c r="H340" s="4"/>
      <c r="I340" s="4"/>
      <c r="J340" s="4"/>
      <c r="K340" s="4"/>
      <c r="L340" s="4"/>
      <c r="M340" s="4"/>
      <c r="N340" s="4"/>
    </row>
    <row r="341" spans="8:14" x14ac:dyDescent="0.2">
      <c r="H341" s="4"/>
      <c r="I341" s="4"/>
      <c r="J341" s="4"/>
      <c r="K341" s="4"/>
      <c r="L341" s="4"/>
      <c r="M341" s="4"/>
      <c r="N341" s="4"/>
    </row>
    <row r="342" spans="8:14" x14ac:dyDescent="0.2">
      <c r="H342" s="4"/>
      <c r="I342" s="4"/>
      <c r="J342" s="4"/>
      <c r="K342" s="4"/>
      <c r="L342" s="4"/>
      <c r="M342" s="4"/>
      <c r="N342" s="4"/>
    </row>
    <row r="343" spans="8:14" x14ac:dyDescent="0.2">
      <c r="H343" s="4"/>
      <c r="I343" s="4"/>
      <c r="J343" s="4"/>
      <c r="K343" s="4"/>
      <c r="L343" s="4"/>
      <c r="M343" s="4"/>
      <c r="N343" s="4"/>
    </row>
    <row r="344" spans="8:14" x14ac:dyDescent="0.2">
      <c r="H344" s="4"/>
      <c r="I344" s="4"/>
      <c r="J344" s="4"/>
      <c r="K344" s="4"/>
      <c r="L344" s="4"/>
      <c r="M344" s="4"/>
      <c r="N344" s="4"/>
    </row>
    <row r="345" spans="8:14" x14ac:dyDescent="0.2">
      <c r="H345" s="4"/>
      <c r="I345" s="4"/>
      <c r="J345" s="4"/>
      <c r="K345" s="4"/>
      <c r="L345" s="4"/>
      <c r="M345" s="4"/>
      <c r="N345" s="4"/>
    </row>
    <row r="346" spans="8:14" x14ac:dyDescent="0.2">
      <c r="H346" s="4"/>
      <c r="I346" s="4"/>
      <c r="J346" s="4"/>
      <c r="K346" s="4"/>
      <c r="L346" s="4"/>
      <c r="M346" s="4"/>
      <c r="N346" s="4"/>
    </row>
    <row r="347" spans="8:14" x14ac:dyDescent="0.2">
      <c r="H347" s="4"/>
      <c r="I347" s="4"/>
      <c r="J347" s="4"/>
      <c r="K347" s="4"/>
      <c r="L347" s="4"/>
      <c r="M347" s="4"/>
      <c r="N347" s="4"/>
    </row>
    <row r="348" spans="8:14" x14ac:dyDescent="0.2">
      <c r="H348" s="4"/>
      <c r="I348" s="4"/>
      <c r="J348" s="4"/>
      <c r="K348" s="4"/>
      <c r="L348" s="4"/>
      <c r="M348" s="4"/>
      <c r="N348" s="4"/>
    </row>
    <row r="349" spans="8:14" x14ac:dyDescent="0.2">
      <c r="H349" s="4"/>
      <c r="I349" s="4"/>
      <c r="J349" s="4"/>
      <c r="K349" s="4"/>
      <c r="L349" s="4"/>
      <c r="M349" s="4"/>
      <c r="N349" s="4"/>
    </row>
    <row r="350" spans="8:14" x14ac:dyDescent="0.2">
      <c r="H350" s="4"/>
      <c r="I350" s="4"/>
      <c r="J350" s="4"/>
      <c r="K350" s="4"/>
      <c r="L350" s="4"/>
      <c r="M350" s="4"/>
      <c r="N350" s="4"/>
    </row>
    <row r="351" spans="8:14" x14ac:dyDescent="0.2">
      <c r="H351" s="4"/>
      <c r="I351" s="4"/>
      <c r="J351" s="4"/>
      <c r="K351" s="4"/>
      <c r="L351" s="4"/>
      <c r="M351" s="4"/>
      <c r="N351" s="4"/>
    </row>
    <row r="352" spans="8:14" x14ac:dyDescent="0.2">
      <c r="H352" s="4"/>
      <c r="I352" s="4"/>
      <c r="J352" s="4"/>
      <c r="K352" s="4"/>
      <c r="L352" s="4"/>
      <c r="M352" s="4"/>
      <c r="N352" s="4"/>
    </row>
    <row r="353" spans="8:14" x14ac:dyDescent="0.2">
      <c r="H353" s="4"/>
      <c r="I353" s="4"/>
      <c r="J353" s="4"/>
      <c r="K353" s="4"/>
      <c r="L353" s="4"/>
      <c r="M353" s="4"/>
      <c r="N353" s="4"/>
    </row>
    <row r="354" spans="8:14" x14ac:dyDescent="0.2">
      <c r="H354" s="4"/>
      <c r="I354" s="4"/>
      <c r="J354" s="4"/>
      <c r="K354" s="4"/>
      <c r="L354" s="4"/>
      <c r="M354" s="4"/>
      <c r="N354" s="4"/>
    </row>
    <row r="355" spans="8:14" x14ac:dyDescent="0.2">
      <c r="H355" s="4"/>
      <c r="I355" s="4"/>
      <c r="J355" s="4"/>
      <c r="K355" s="4"/>
      <c r="L355" s="4"/>
      <c r="M355" s="4"/>
      <c r="N355" s="4"/>
    </row>
    <row r="356" spans="8:14" x14ac:dyDescent="0.2">
      <c r="H356" s="4"/>
      <c r="I356" s="4"/>
      <c r="J356" s="4"/>
      <c r="K356" s="4"/>
      <c r="L356" s="4"/>
      <c r="M356" s="4"/>
      <c r="N356" s="4"/>
    </row>
    <row r="357" spans="8:14" x14ac:dyDescent="0.2">
      <c r="H357" s="4"/>
      <c r="I357" s="4"/>
      <c r="J357" s="4"/>
      <c r="K357" s="4"/>
      <c r="L357" s="4"/>
      <c r="M357" s="4"/>
      <c r="N357" s="4"/>
    </row>
    <row r="358" spans="8:14" x14ac:dyDescent="0.2">
      <c r="H358" s="4"/>
      <c r="I358" s="4"/>
      <c r="J358" s="4"/>
      <c r="K358" s="4"/>
      <c r="L358" s="4"/>
      <c r="M358" s="4"/>
      <c r="N358" s="4"/>
    </row>
    <row r="359" spans="8:14" x14ac:dyDescent="0.2">
      <c r="H359" s="4"/>
      <c r="I359" s="4"/>
      <c r="J359" s="4"/>
      <c r="K359" s="4"/>
      <c r="L359" s="4"/>
      <c r="M359" s="4"/>
      <c r="N359" s="4"/>
    </row>
    <row r="360" spans="8:14" x14ac:dyDescent="0.2">
      <c r="H360" s="4"/>
      <c r="I360" s="4"/>
      <c r="J360" s="4"/>
      <c r="K360" s="4"/>
      <c r="L360" s="4"/>
      <c r="M360" s="4"/>
      <c r="N360" s="4"/>
    </row>
    <row r="361" spans="8:14" x14ac:dyDescent="0.2">
      <c r="H361" s="4"/>
      <c r="I361" s="4"/>
      <c r="J361" s="4"/>
      <c r="K361" s="4"/>
      <c r="L361" s="4"/>
      <c r="M361" s="4"/>
      <c r="N361" s="4"/>
    </row>
    <row r="362" spans="8:14" x14ac:dyDescent="0.2">
      <c r="H362" s="4"/>
      <c r="I362" s="4"/>
      <c r="J362" s="4"/>
      <c r="K362" s="4"/>
      <c r="L362" s="4"/>
      <c r="M362" s="4"/>
      <c r="N362" s="4"/>
    </row>
    <row r="363" spans="8:14" x14ac:dyDescent="0.2">
      <c r="H363" s="4"/>
      <c r="I363" s="4"/>
      <c r="J363" s="4"/>
      <c r="K363" s="4"/>
      <c r="L363" s="4"/>
      <c r="M363" s="4"/>
      <c r="N363" s="4"/>
    </row>
    <row r="364" spans="8:14" x14ac:dyDescent="0.2">
      <c r="H364" s="4"/>
      <c r="I364" s="4"/>
      <c r="J364" s="4"/>
      <c r="K364" s="4"/>
      <c r="L364" s="4"/>
      <c r="M364" s="4"/>
      <c r="N364" s="4"/>
    </row>
    <row r="365" spans="8:14" x14ac:dyDescent="0.2">
      <c r="H365" s="4"/>
      <c r="I365" s="4"/>
      <c r="J365" s="4"/>
      <c r="K365" s="4"/>
      <c r="L365" s="4"/>
      <c r="M365" s="4"/>
      <c r="N365" s="4"/>
    </row>
    <row r="366" spans="8:14" x14ac:dyDescent="0.2">
      <c r="H366" s="4"/>
      <c r="I366" s="4"/>
      <c r="J366" s="4"/>
      <c r="K366" s="4"/>
      <c r="L366" s="4"/>
      <c r="M366" s="4"/>
      <c r="N366" s="4"/>
    </row>
    <row r="367" spans="8:14" x14ac:dyDescent="0.2">
      <c r="H367" s="4"/>
      <c r="I367" s="4"/>
      <c r="J367" s="4"/>
      <c r="K367" s="4"/>
      <c r="L367" s="4"/>
      <c r="M367" s="4"/>
      <c r="N367" s="4"/>
    </row>
    <row r="368" spans="8:14" x14ac:dyDescent="0.2">
      <c r="H368" s="4"/>
      <c r="I368" s="4"/>
      <c r="J368" s="4"/>
      <c r="K368" s="4"/>
      <c r="L368" s="4"/>
      <c r="M368" s="4"/>
      <c r="N368" s="4"/>
    </row>
    <row r="369" spans="8:14" x14ac:dyDescent="0.2">
      <c r="H369" s="4"/>
      <c r="I369" s="4"/>
      <c r="J369" s="4"/>
      <c r="K369" s="4"/>
      <c r="L369" s="4"/>
      <c r="M369" s="4"/>
      <c r="N369" s="4"/>
    </row>
    <row r="370" spans="8:14" x14ac:dyDescent="0.2">
      <c r="H370" s="4"/>
      <c r="I370" s="4"/>
      <c r="J370" s="4"/>
      <c r="K370" s="4"/>
      <c r="L370" s="4"/>
      <c r="M370" s="4"/>
      <c r="N370" s="4"/>
    </row>
    <row r="371" spans="8:14" x14ac:dyDescent="0.2">
      <c r="H371" s="4"/>
      <c r="I371" s="4"/>
      <c r="J371" s="4"/>
      <c r="K371" s="4"/>
      <c r="L371" s="4"/>
      <c r="M371" s="4"/>
      <c r="N371" s="4"/>
    </row>
    <row r="372" spans="8:14" x14ac:dyDescent="0.2">
      <c r="H372" s="4"/>
      <c r="I372" s="4"/>
      <c r="J372" s="4"/>
      <c r="K372" s="4"/>
      <c r="L372" s="4"/>
      <c r="M372" s="4"/>
      <c r="N372" s="4"/>
    </row>
    <row r="373" spans="8:14" x14ac:dyDescent="0.2">
      <c r="H373" s="4"/>
      <c r="I373" s="4"/>
      <c r="J373" s="4"/>
      <c r="K373" s="4"/>
      <c r="L373" s="4"/>
      <c r="M373" s="4"/>
      <c r="N373" s="4"/>
    </row>
    <row r="374" spans="8:14" x14ac:dyDescent="0.2">
      <c r="H374" s="4"/>
      <c r="I374" s="4"/>
      <c r="J374" s="4"/>
      <c r="K374" s="4"/>
      <c r="L374" s="4"/>
      <c r="M374" s="4"/>
      <c r="N374" s="4"/>
    </row>
    <row r="375" spans="8:14" x14ac:dyDescent="0.2">
      <c r="H375" s="4"/>
      <c r="I375" s="4"/>
      <c r="J375" s="4"/>
      <c r="K375" s="4"/>
      <c r="L375" s="4"/>
      <c r="M375" s="4"/>
      <c r="N375" s="4"/>
    </row>
    <row r="376" spans="8:14" x14ac:dyDescent="0.2">
      <c r="H376" s="4"/>
      <c r="I376" s="4"/>
      <c r="J376" s="4"/>
      <c r="K376" s="4"/>
      <c r="L376" s="4"/>
      <c r="M376" s="4"/>
      <c r="N376" s="4"/>
    </row>
    <row r="377" spans="8:14" x14ac:dyDescent="0.2">
      <c r="H377" s="4"/>
      <c r="I377" s="4"/>
      <c r="J377" s="4"/>
      <c r="K377" s="4"/>
      <c r="L377" s="4"/>
      <c r="M377" s="4"/>
      <c r="N377" s="4"/>
    </row>
    <row r="378" spans="8:14" x14ac:dyDescent="0.2">
      <c r="H378" s="4"/>
      <c r="I378" s="4"/>
      <c r="J378" s="4"/>
      <c r="K378" s="4"/>
      <c r="L378" s="4"/>
      <c r="M378" s="4"/>
      <c r="N378" s="4"/>
    </row>
    <row r="379" spans="8:14" x14ac:dyDescent="0.2">
      <c r="H379" s="4"/>
      <c r="I379" s="4"/>
      <c r="J379" s="4"/>
      <c r="K379" s="4"/>
      <c r="L379" s="4"/>
      <c r="M379" s="4"/>
      <c r="N379" s="4"/>
    </row>
    <row r="380" spans="8:14" x14ac:dyDescent="0.2">
      <c r="H380" s="4"/>
      <c r="I380" s="4"/>
      <c r="J380" s="4"/>
      <c r="K380" s="4"/>
      <c r="L380" s="4"/>
      <c r="M380" s="4"/>
      <c r="N380" s="4"/>
    </row>
    <row r="381" spans="8:14" x14ac:dyDescent="0.2">
      <c r="H381" s="4"/>
      <c r="I381" s="4"/>
      <c r="J381" s="4"/>
      <c r="K381" s="4"/>
      <c r="L381" s="4"/>
      <c r="M381" s="4"/>
      <c r="N381" s="4"/>
    </row>
    <row r="382" spans="8:14" x14ac:dyDescent="0.2">
      <c r="H382" s="4"/>
      <c r="I382" s="4"/>
      <c r="J382" s="4"/>
      <c r="K382" s="4"/>
      <c r="L382" s="4"/>
      <c r="M382" s="4"/>
      <c r="N382" s="4"/>
    </row>
    <row r="383" spans="8:14" x14ac:dyDescent="0.2">
      <c r="H383" s="4"/>
      <c r="I383" s="4"/>
      <c r="J383" s="4"/>
      <c r="K383" s="4"/>
      <c r="L383" s="4"/>
      <c r="M383" s="4"/>
      <c r="N383" s="4"/>
    </row>
    <row r="384" spans="8:14" x14ac:dyDescent="0.2">
      <c r="H384" s="4"/>
      <c r="I384" s="4"/>
      <c r="J384" s="4"/>
      <c r="K384" s="4"/>
      <c r="L384" s="4"/>
      <c r="M384" s="4"/>
      <c r="N384" s="4"/>
    </row>
    <row r="385" spans="8:14" x14ac:dyDescent="0.2">
      <c r="H385" s="4"/>
      <c r="I385" s="4"/>
      <c r="J385" s="4"/>
      <c r="K385" s="4"/>
      <c r="L385" s="4"/>
      <c r="M385" s="4"/>
      <c r="N385" s="4"/>
    </row>
    <row r="386" spans="8:14" x14ac:dyDescent="0.2">
      <c r="H386" s="4"/>
      <c r="I386" s="4"/>
      <c r="J386" s="4"/>
      <c r="K386" s="4"/>
      <c r="L386" s="4"/>
      <c r="M386" s="4"/>
      <c r="N386" s="4"/>
    </row>
    <row r="387" spans="8:14" x14ac:dyDescent="0.2">
      <c r="H387" s="4"/>
      <c r="I387" s="4"/>
      <c r="J387" s="4"/>
      <c r="K387" s="4"/>
      <c r="L387" s="4"/>
      <c r="M387" s="4"/>
      <c r="N387" s="4"/>
    </row>
    <row r="388" spans="8:14" x14ac:dyDescent="0.2">
      <c r="H388" s="4"/>
      <c r="I388" s="4"/>
      <c r="J388" s="4"/>
      <c r="K388" s="4"/>
      <c r="L388" s="4"/>
      <c r="M388" s="4"/>
      <c r="N388" s="4"/>
    </row>
    <row r="389" spans="8:14" x14ac:dyDescent="0.2">
      <c r="H389" s="4"/>
      <c r="I389" s="4"/>
      <c r="J389" s="4"/>
      <c r="K389" s="4"/>
      <c r="L389" s="4"/>
      <c r="M389" s="4"/>
      <c r="N389" s="4"/>
    </row>
    <row r="390" spans="8:14" x14ac:dyDescent="0.2">
      <c r="H390" s="4"/>
      <c r="I390" s="4"/>
      <c r="J390" s="4"/>
      <c r="K390" s="4"/>
      <c r="L390" s="4"/>
      <c r="M390" s="4"/>
      <c r="N390" s="4"/>
    </row>
    <row r="391" spans="8:14" x14ac:dyDescent="0.2">
      <c r="H391" s="4"/>
      <c r="I391" s="4"/>
      <c r="J391" s="4"/>
      <c r="K391" s="4"/>
      <c r="L391" s="4"/>
      <c r="M391" s="4"/>
      <c r="N391" s="4"/>
    </row>
    <row r="392" spans="8:14" x14ac:dyDescent="0.2">
      <c r="H392" s="4"/>
      <c r="I392" s="4"/>
      <c r="J392" s="4"/>
      <c r="K392" s="4"/>
      <c r="L392" s="4"/>
      <c r="M392" s="4"/>
      <c r="N392" s="4"/>
    </row>
    <row r="393" spans="8:14" x14ac:dyDescent="0.2">
      <c r="H393" s="4"/>
      <c r="I393" s="4"/>
      <c r="J393" s="4"/>
      <c r="K393" s="4"/>
      <c r="L393" s="4"/>
      <c r="M393" s="4"/>
      <c r="N393" s="4"/>
    </row>
    <row r="394" spans="8:14" x14ac:dyDescent="0.2">
      <c r="H394" s="4"/>
      <c r="I394" s="4"/>
      <c r="J394" s="4"/>
      <c r="K394" s="4"/>
      <c r="L394" s="4"/>
      <c r="M394" s="4"/>
      <c r="N394" s="4"/>
    </row>
    <row r="395" spans="8:14" x14ac:dyDescent="0.2">
      <c r="H395" s="4"/>
      <c r="I395" s="4"/>
      <c r="J395" s="4"/>
      <c r="K395" s="4"/>
      <c r="L395" s="4"/>
      <c r="M395" s="4"/>
      <c r="N395" s="4"/>
    </row>
    <row r="396" spans="8:14" x14ac:dyDescent="0.2">
      <c r="H396" s="4"/>
      <c r="I396" s="4"/>
      <c r="J396" s="4"/>
      <c r="K396" s="4"/>
      <c r="L396" s="4"/>
      <c r="M396" s="4"/>
      <c r="N396" s="4"/>
    </row>
    <row r="397" spans="8:14" x14ac:dyDescent="0.2">
      <c r="H397" s="4"/>
      <c r="I397" s="4"/>
      <c r="J397" s="4"/>
      <c r="K397" s="4"/>
      <c r="L397" s="4"/>
      <c r="M397" s="4"/>
      <c r="N397" s="4"/>
    </row>
    <row r="398" spans="8:14" x14ac:dyDescent="0.2">
      <c r="H398" s="4"/>
      <c r="I398" s="4"/>
      <c r="J398" s="4"/>
      <c r="K398" s="4"/>
      <c r="L398" s="4"/>
      <c r="M398" s="4"/>
      <c r="N398" s="4"/>
    </row>
    <row r="399" spans="8:14" x14ac:dyDescent="0.2">
      <c r="H399" s="4"/>
      <c r="I399" s="4"/>
      <c r="J399" s="4"/>
      <c r="K399" s="4"/>
      <c r="L399" s="4"/>
      <c r="M399" s="4"/>
      <c r="N399" s="4"/>
    </row>
    <row r="400" spans="8:14" x14ac:dyDescent="0.2">
      <c r="H400" s="4"/>
      <c r="I400" s="4"/>
      <c r="J400" s="4"/>
      <c r="K400" s="4"/>
      <c r="L400" s="4"/>
      <c r="M400" s="4"/>
      <c r="N400" s="4"/>
    </row>
    <row r="401" spans="8:14" x14ac:dyDescent="0.2">
      <c r="H401" s="4"/>
      <c r="I401" s="4"/>
      <c r="J401" s="4"/>
      <c r="K401" s="4"/>
      <c r="L401" s="4"/>
      <c r="M401" s="4"/>
      <c r="N401" s="4"/>
    </row>
    <row r="402" spans="8:14" x14ac:dyDescent="0.2">
      <c r="H402" s="4"/>
      <c r="I402" s="4"/>
      <c r="J402" s="4"/>
      <c r="K402" s="4"/>
      <c r="L402" s="4"/>
      <c r="M402" s="4"/>
      <c r="N402" s="4"/>
    </row>
    <row r="403" spans="8:14" x14ac:dyDescent="0.2">
      <c r="H403" s="4"/>
      <c r="I403" s="4"/>
      <c r="J403" s="4"/>
      <c r="K403" s="4"/>
      <c r="L403" s="4"/>
      <c r="M403" s="4"/>
      <c r="N403" s="4"/>
    </row>
    <row r="404" spans="8:14" x14ac:dyDescent="0.2">
      <c r="H404" s="4"/>
      <c r="I404" s="4"/>
      <c r="J404" s="4"/>
      <c r="K404" s="4"/>
      <c r="L404" s="4"/>
      <c r="M404" s="4"/>
      <c r="N404" s="4"/>
    </row>
    <row r="405" spans="8:14" x14ac:dyDescent="0.2">
      <c r="H405" s="4"/>
      <c r="I405" s="4"/>
      <c r="J405" s="4"/>
      <c r="K405" s="4"/>
      <c r="L405" s="4"/>
      <c r="M405" s="4"/>
      <c r="N405" s="4"/>
    </row>
    <row r="406" spans="8:14" x14ac:dyDescent="0.2">
      <c r="H406" s="4"/>
      <c r="I406" s="4"/>
      <c r="J406" s="4"/>
      <c r="K406" s="4"/>
      <c r="L406" s="4"/>
      <c r="M406" s="4"/>
      <c r="N406" s="4"/>
    </row>
    <row r="407" spans="8:14" x14ac:dyDescent="0.2">
      <c r="H407" s="4"/>
      <c r="I407" s="4"/>
      <c r="J407" s="4"/>
      <c r="K407" s="4"/>
      <c r="L407" s="4"/>
      <c r="M407" s="4"/>
      <c r="N407" s="4"/>
    </row>
    <row r="408" spans="8:14" x14ac:dyDescent="0.2">
      <c r="H408" s="4"/>
      <c r="I408" s="4"/>
      <c r="J408" s="4"/>
      <c r="K408" s="4"/>
      <c r="L408" s="4"/>
      <c r="M408" s="4"/>
      <c r="N408" s="4"/>
    </row>
    <row r="409" spans="8:14" x14ac:dyDescent="0.2">
      <c r="H409" s="4"/>
      <c r="I409" s="4"/>
      <c r="J409" s="4"/>
      <c r="K409" s="4"/>
      <c r="L409" s="4"/>
      <c r="M409" s="4"/>
      <c r="N409" s="4"/>
    </row>
    <row r="410" spans="8:14" x14ac:dyDescent="0.2">
      <c r="H410" s="4"/>
      <c r="I410" s="4"/>
      <c r="J410" s="4"/>
      <c r="K410" s="4"/>
      <c r="L410" s="4"/>
      <c r="M410" s="4"/>
      <c r="N410" s="4"/>
    </row>
    <row r="411" spans="8:14" x14ac:dyDescent="0.2">
      <c r="H411" s="4"/>
      <c r="I411" s="4"/>
      <c r="J411" s="4"/>
      <c r="K411" s="4"/>
      <c r="L411" s="4"/>
      <c r="M411" s="4"/>
      <c r="N411" s="4"/>
    </row>
    <row r="412" spans="8:14" x14ac:dyDescent="0.2">
      <c r="H412" s="4"/>
      <c r="I412" s="4"/>
      <c r="J412" s="4"/>
      <c r="K412" s="4"/>
      <c r="L412" s="4"/>
      <c r="M412" s="4"/>
      <c r="N412" s="4"/>
    </row>
    <row r="413" spans="8:14" x14ac:dyDescent="0.2">
      <c r="H413" s="4"/>
      <c r="I413" s="4"/>
      <c r="J413" s="4"/>
      <c r="K413" s="4"/>
      <c r="L413" s="4"/>
      <c r="M413" s="4"/>
      <c r="N413" s="4"/>
    </row>
    <row r="414" spans="8:14" x14ac:dyDescent="0.2">
      <c r="H414" s="4"/>
      <c r="I414" s="4"/>
      <c r="J414" s="4"/>
      <c r="K414" s="4"/>
      <c r="L414" s="4"/>
      <c r="M414" s="4"/>
      <c r="N414" s="4"/>
    </row>
    <row r="415" spans="8:14" x14ac:dyDescent="0.2">
      <c r="H415" s="4"/>
      <c r="I415" s="4"/>
      <c r="J415" s="4"/>
      <c r="K415" s="4"/>
      <c r="L415" s="4"/>
      <c r="M415" s="4"/>
      <c r="N415" s="4"/>
    </row>
    <row r="416" spans="8:14" x14ac:dyDescent="0.2">
      <c r="H416" s="4"/>
      <c r="I416" s="4"/>
      <c r="J416" s="4"/>
      <c r="K416" s="4"/>
      <c r="L416" s="4"/>
      <c r="M416" s="4"/>
      <c r="N416" s="4"/>
    </row>
    <row r="417" spans="8:14" x14ac:dyDescent="0.2">
      <c r="H417" s="4"/>
      <c r="I417" s="4"/>
      <c r="J417" s="4"/>
      <c r="K417" s="4"/>
      <c r="L417" s="4"/>
      <c r="M417" s="4"/>
      <c r="N417" s="4"/>
    </row>
    <row r="418" spans="8:14" x14ac:dyDescent="0.2">
      <c r="H418" s="4"/>
      <c r="I418" s="4"/>
      <c r="J418" s="4"/>
      <c r="K418" s="4"/>
      <c r="L418" s="4"/>
      <c r="M418" s="4"/>
      <c r="N418" s="4"/>
    </row>
    <row r="419" spans="8:14" x14ac:dyDescent="0.2">
      <c r="H419" s="4"/>
      <c r="I419" s="4"/>
      <c r="J419" s="4"/>
      <c r="K419" s="4"/>
      <c r="L419" s="4"/>
      <c r="M419" s="4"/>
      <c r="N419" s="4"/>
    </row>
    <row r="420" spans="8:14" x14ac:dyDescent="0.2">
      <c r="H420" s="4"/>
      <c r="I420" s="4"/>
      <c r="J420" s="4"/>
      <c r="K420" s="4"/>
      <c r="L420" s="4"/>
      <c r="M420" s="4"/>
      <c r="N420" s="4"/>
    </row>
    <row r="421" spans="8:14" x14ac:dyDescent="0.2">
      <c r="H421" s="4"/>
      <c r="I421" s="4"/>
      <c r="J421" s="4"/>
      <c r="K421" s="4"/>
      <c r="L421" s="4"/>
      <c r="M421" s="4"/>
      <c r="N421" s="4"/>
    </row>
    <row r="422" spans="8:14" x14ac:dyDescent="0.2">
      <c r="H422" s="4"/>
      <c r="I422" s="4"/>
      <c r="J422" s="4"/>
      <c r="K422" s="4"/>
      <c r="L422" s="4"/>
      <c r="M422" s="4"/>
      <c r="N422" s="4"/>
    </row>
    <row r="423" spans="8:14" x14ac:dyDescent="0.2">
      <c r="H423" s="4"/>
      <c r="I423" s="4"/>
      <c r="J423" s="4"/>
      <c r="K423" s="4"/>
      <c r="L423" s="4"/>
      <c r="M423" s="4"/>
      <c r="N423" s="4"/>
    </row>
    <row r="424" spans="8:14" x14ac:dyDescent="0.2">
      <c r="H424" s="4"/>
      <c r="I424" s="4"/>
      <c r="J424" s="4"/>
      <c r="K424" s="4"/>
      <c r="L424" s="4"/>
      <c r="M424" s="4"/>
      <c r="N424" s="4"/>
    </row>
    <row r="425" spans="8:14" x14ac:dyDescent="0.2">
      <c r="H425" s="4"/>
      <c r="I425" s="4"/>
      <c r="J425" s="4"/>
      <c r="K425" s="4"/>
      <c r="L425" s="4"/>
      <c r="M425" s="4"/>
      <c r="N425" s="4"/>
    </row>
    <row r="426" spans="8:14" x14ac:dyDescent="0.2">
      <c r="H426" s="4"/>
      <c r="I426" s="4"/>
      <c r="J426" s="4"/>
      <c r="K426" s="4"/>
      <c r="L426" s="4"/>
      <c r="M426" s="4"/>
      <c r="N426" s="4"/>
    </row>
    <row r="427" spans="8:14" x14ac:dyDescent="0.2">
      <c r="H427" s="4"/>
      <c r="I427" s="4"/>
      <c r="J427" s="4"/>
      <c r="K427" s="4"/>
      <c r="L427" s="4"/>
      <c r="M427" s="4"/>
      <c r="N427" s="4"/>
    </row>
    <row r="428" spans="8:14" x14ac:dyDescent="0.2">
      <c r="H428" s="4"/>
      <c r="I428" s="4"/>
      <c r="J428" s="4"/>
      <c r="K428" s="4"/>
      <c r="L428" s="4"/>
      <c r="M428" s="4"/>
      <c r="N428" s="4"/>
    </row>
    <row r="429" spans="8:14" x14ac:dyDescent="0.2">
      <c r="H429" s="4"/>
      <c r="I429" s="4"/>
      <c r="J429" s="4"/>
      <c r="K429" s="4"/>
      <c r="L429" s="4"/>
      <c r="M429" s="4"/>
      <c r="N429" s="4"/>
    </row>
    <row r="430" spans="8:14" x14ac:dyDescent="0.2">
      <c r="H430" s="4"/>
      <c r="I430" s="4"/>
      <c r="J430" s="4"/>
      <c r="K430" s="4"/>
      <c r="L430" s="4"/>
      <c r="M430" s="4"/>
      <c r="N430" s="4"/>
    </row>
    <row r="431" spans="8:14" x14ac:dyDescent="0.2">
      <c r="H431" s="4"/>
      <c r="I431" s="4"/>
      <c r="J431" s="4"/>
      <c r="K431" s="4"/>
      <c r="L431" s="4"/>
      <c r="M431" s="4"/>
      <c r="N431" s="4"/>
    </row>
    <row r="432" spans="8:14" x14ac:dyDescent="0.2">
      <c r="H432" s="4"/>
      <c r="I432" s="4"/>
      <c r="J432" s="4"/>
      <c r="K432" s="4"/>
      <c r="L432" s="4"/>
      <c r="M432" s="4"/>
      <c r="N432" s="4"/>
    </row>
    <row r="433" spans="8:14" x14ac:dyDescent="0.2">
      <c r="H433" s="4"/>
      <c r="I433" s="4"/>
      <c r="J433" s="4"/>
      <c r="K433" s="4"/>
      <c r="L433" s="4"/>
      <c r="M433" s="4"/>
      <c r="N433" s="4"/>
    </row>
    <row r="434" spans="8:14" x14ac:dyDescent="0.2">
      <c r="H434" s="4"/>
      <c r="I434" s="4"/>
      <c r="J434" s="4"/>
      <c r="K434" s="4"/>
      <c r="L434" s="4"/>
      <c r="M434" s="4"/>
      <c r="N434" s="4"/>
    </row>
    <row r="435" spans="8:14" x14ac:dyDescent="0.2">
      <c r="H435" s="4"/>
      <c r="I435" s="4"/>
      <c r="J435" s="4"/>
      <c r="K435" s="4"/>
      <c r="L435" s="4"/>
      <c r="M435" s="4"/>
      <c r="N435" s="4"/>
    </row>
    <row r="436" spans="8:14" x14ac:dyDescent="0.2">
      <c r="H436" s="4"/>
      <c r="I436" s="4"/>
      <c r="J436" s="4"/>
      <c r="K436" s="4"/>
      <c r="L436" s="4"/>
      <c r="M436" s="4"/>
      <c r="N436" s="4"/>
    </row>
    <row r="437" spans="8:14" x14ac:dyDescent="0.2">
      <c r="H437" s="4"/>
      <c r="I437" s="4"/>
      <c r="J437" s="4"/>
      <c r="K437" s="4"/>
      <c r="L437" s="4"/>
      <c r="M437" s="4"/>
      <c r="N437" s="4"/>
    </row>
    <row r="438" spans="8:14" x14ac:dyDescent="0.2">
      <c r="H438" s="4"/>
      <c r="I438" s="4"/>
      <c r="J438" s="4"/>
      <c r="K438" s="4"/>
      <c r="L438" s="4"/>
      <c r="M438" s="4"/>
      <c r="N438" s="4"/>
    </row>
    <row r="439" spans="8:14" x14ac:dyDescent="0.2">
      <c r="H439" s="4"/>
      <c r="I439" s="4"/>
      <c r="J439" s="4"/>
      <c r="K439" s="4"/>
      <c r="L439" s="4"/>
      <c r="M439" s="4"/>
      <c r="N439" s="4"/>
    </row>
    <row r="440" spans="8:14" x14ac:dyDescent="0.2">
      <c r="H440" s="4"/>
      <c r="I440" s="4"/>
      <c r="J440" s="4"/>
      <c r="K440" s="4"/>
      <c r="L440" s="4"/>
      <c r="M440" s="4"/>
      <c r="N440" s="4"/>
    </row>
    <row r="441" spans="8:14" x14ac:dyDescent="0.2">
      <c r="H441" s="4"/>
      <c r="I441" s="4"/>
      <c r="J441" s="4"/>
      <c r="K441" s="4"/>
      <c r="L441" s="4"/>
      <c r="M441" s="4"/>
      <c r="N441" s="4"/>
    </row>
    <row r="442" spans="8:14" x14ac:dyDescent="0.2">
      <c r="H442" s="4"/>
      <c r="I442" s="4"/>
      <c r="J442" s="4"/>
      <c r="K442" s="4"/>
      <c r="L442" s="4"/>
      <c r="M442" s="4"/>
      <c r="N442" s="4"/>
    </row>
    <row r="443" spans="8:14" x14ac:dyDescent="0.2">
      <c r="H443" s="4"/>
      <c r="I443" s="4"/>
      <c r="J443" s="4"/>
      <c r="K443" s="4"/>
      <c r="L443" s="4"/>
      <c r="M443" s="4"/>
      <c r="N443" s="4"/>
    </row>
    <row r="444" spans="8:14" x14ac:dyDescent="0.2">
      <c r="H444" s="4"/>
      <c r="I444" s="4"/>
      <c r="J444" s="4"/>
      <c r="K444" s="4"/>
      <c r="L444" s="4"/>
      <c r="M444" s="4"/>
      <c r="N444" s="4"/>
    </row>
    <row r="445" spans="8:14" x14ac:dyDescent="0.2">
      <c r="H445" s="4"/>
      <c r="I445" s="4"/>
      <c r="J445" s="4"/>
      <c r="K445" s="4"/>
      <c r="L445" s="4"/>
      <c r="M445" s="4"/>
      <c r="N445" s="4"/>
    </row>
    <row r="446" spans="8:14" x14ac:dyDescent="0.2">
      <c r="H446" s="4"/>
      <c r="I446" s="4"/>
      <c r="J446" s="4"/>
      <c r="K446" s="4"/>
      <c r="L446" s="4"/>
      <c r="M446" s="4"/>
      <c r="N446" s="4"/>
    </row>
    <row r="447" spans="8:14" x14ac:dyDescent="0.2">
      <c r="H447" s="4"/>
      <c r="I447" s="4"/>
      <c r="J447" s="4"/>
      <c r="K447" s="4"/>
      <c r="L447" s="4"/>
      <c r="M447" s="4"/>
      <c r="N447" s="4"/>
    </row>
    <row r="448" spans="8:14" x14ac:dyDescent="0.2">
      <c r="H448" s="4"/>
      <c r="I448" s="4"/>
      <c r="J448" s="4"/>
      <c r="K448" s="4"/>
      <c r="L448" s="4"/>
      <c r="M448" s="4"/>
      <c r="N448" s="4"/>
    </row>
    <row r="449" spans="8:14" x14ac:dyDescent="0.2">
      <c r="H449" s="4"/>
      <c r="I449" s="4"/>
      <c r="J449" s="4"/>
      <c r="K449" s="4"/>
      <c r="L449" s="4"/>
      <c r="M449" s="4"/>
      <c r="N449" s="4"/>
    </row>
    <row r="450" spans="8:14" x14ac:dyDescent="0.2">
      <c r="H450" s="4"/>
      <c r="I450" s="4"/>
      <c r="J450" s="4"/>
      <c r="K450" s="4"/>
      <c r="L450" s="4"/>
      <c r="M450" s="4"/>
      <c r="N450" s="4"/>
    </row>
    <row r="451" spans="8:14" x14ac:dyDescent="0.2">
      <c r="H451" s="4"/>
      <c r="I451" s="4"/>
      <c r="J451" s="4"/>
      <c r="K451" s="4"/>
      <c r="L451" s="4"/>
      <c r="M451" s="4"/>
      <c r="N451" s="4"/>
    </row>
    <row r="452" spans="8:14" x14ac:dyDescent="0.2">
      <c r="H452" s="4"/>
      <c r="I452" s="4"/>
      <c r="J452" s="4"/>
      <c r="K452" s="4"/>
      <c r="L452" s="4"/>
      <c r="M452" s="4"/>
      <c r="N452" s="4"/>
    </row>
    <row r="453" spans="8:14" x14ac:dyDescent="0.2">
      <c r="H453" s="4"/>
      <c r="I453" s="4"/>
      <c r="J453" s="4"/>
      <c r="K453" s="4"/>
      <c r="L453" s="4"/>
      <c r="M453" s="4"/>
      <c r="N453" s="4"/>
    </row>
    <row r="454" spans="8:14" x14ac:dyDescent="0.2">
      <c r="H454" s="4"/>
      <c r="I454" s="4"/>
      <c r="J454" s="4"/>
      <c r="K454" s="4"/>
      <c r="L454" s="4"/>
      <c r="M454" s="4"/>
      <c r="N454" s="4"/>
    </row>
    <row r="455" spans="8:14" x14ac:dyDescent="0.2">
      <c r="H455" s="4"/>
      <c r="I455" s="4"/>
      <c r="J455" s="4"/>
      <c r="K455" s="4"/>
      <c r="L455" s="4"/>
      <c r="M455" s="4"/>
      <c r="N455" s="4"/>
    </row>
    <row r="456" spans="8:14" x14ac:dyDescent="0.2">
      <c r="H456" s="4"/>
      <c r="I456" s="4"/>
      <c r="J456" s="4"/>
      <c r="K456" s="4"/>
      <c r="L456" s="4"/>
      <c r="M456" s="4"/>
      <c r="N456" s="4"/>
    </row>
    <row r="457" spans="8:14" x14ac:dyDescent="0.2">
      <c r="H457" s="4"/>
      <c r="I457" s="4"/>
      <c r="J457" s="4"/>
      <c r="K457" s="4"/>
      <c r="L457" s="4"/>
      <c r="M457" s="4"/>
      <c r="N457" s="4"/>
    </row>
    <row r="458" spans="8:14" x14ac:dyDescent="0.2">
      <c r="H458" s="4"/>
      <c r="I458" s="4"/>
      <c r="J458" s="4"/>
      <c r="K458" s="4"/>
      <c r="L458" s="4"/>
      <c r="M458" s="4"/>
      <c r="N458" s="4"/>
    </row>
    <row r="459" spans="8:14" x14ac:dyDescent="0.2">
      <c r="H459" s="4"/>
      <c r="I459" s="4"/>
      <c r="J459" s="4"/>
      <c r="K459" s="4"/>
      <c r="L459" s="4"/>
      <c r="M459" s="4"/>
      <c r="N459" s="4"/>
    </row>
    <row r="460" spans="8:14" x14ac:dyDescent="0.2">
      <c r="H460" s="4"/>
      <c r="I460" s="4"/>
      <c r="J460" s="4"/>
      <c r="K460" s="4"/>
      <c r="L460" s="4"/>
      <c r="M460" s="4"/>
      <c r="N460" s="4"/>
    </row>
    <row r="461" spans="8:14" x14ac:dyDescent="0.2">
      <c r="H461" s="4"/>
      <c r="I461" s="4"/>
      <c r="J461" s="4"/>
      <c r="K461" s="4"/>
      <c r="L461" s="4"/>
      <c r="M461" s="4"/>
      <c r="N461" s="4"/>
    </row>
    <row r="462" spans="8:14" x14ac:dyDescent="0.2">
      <c r="H462" s="4"/>
      <c r="I462" s="4"/>
      <c r="J462" s="4"/>
      <c r="K462" s="4"/>
      <c r="L462" s="4"/>
      <c r="M462" s="4"/>
      <c r="N462" s="4"/>
    </row>
    <row r="463" spans="8:14" x14ac:dyDescent="0.2">
      <c r="H463" s="4"/>
      <c r="I463" s="4"/>
      <c r="J463" s="4"/>
      <c r="K463" s="4"/>
      <c r="L463" s="4"/>
      <c r="M463" s="4"/>
      <c r="N463" s="4"/>
    </row>
    <row r="464" spans="8:14" x14ac:dyDescent="0.2">
      <c r="H464" s="4"/>
      <c r="I464" s="4"/>
      <c r="J464" s="4"/>
      <c r="K464" s="4"/>
      <c r="L464" s="4"/>
      <c r="M464" s="4"/>
      <c r="N464" s="4"/>
    </row>
    <row r="465" spans="8:14" x14ac:dyDescent="0.2">
      <c r="H465" s="4"/>
      <c r="I465" s="4"/>
      <c r="J465" s="4"/>
      <c r="K465" s="4"/>
      <c r="L465" s="4"/>
      <c r="M465" s="4"/>
      <c r="N465" s="4"/>
    </row>
    <row r="466" spans="8:14" x14ac:dyDescent="0.2">
      <c r="H466" s="4"/>
      <c r="I466" s="4"/>
      <c r="J466" s="4"/>
      <c r="K466" s="4"/>
      <c r="L466" s="4"/>
      <c r="M466" s="4"/>
      <c r="N466" s="4"/>
    </row>
    <row r="467" spans="8:14" x14ac:dyDescent="0.2">
      <c r="H467" s="4"/>
      <c r="I467" s="4"/>
      <c r="J467" s="4"/>
      <c r="K467" s="4"/>
      <c r="L467" s="4"/>
      <c r="M467" s="4"/>
      <c r="N467" s="4"/>
    </row>
    <row r="468" spans="8:14" x14ac:dyDescent="0.2">
      <c r="H468" s="4"/>
      <c r="I468" s="4"/>
      <c r="J468" s="4"/>
      <c r="K468" s="4"/>
      <c r="L468" s="4"/>
      <c r="M468" s="4"/>
      <c r="N468" s="4"/>
    </row>
    <row r="469" spans="8:14" x14ac:dyDescent="0.2">
      <c r="H469" s="4"/>
      <c r="I469" s="4"/>
      <c r="J469" s="4"/>
      <c r="K469" s="4"/>
      <c r="L469" s="4"/>
      <c r="M469" s="4"/>
      <c r="N469" s="4"/>
    </row>
    <row r="470" spans="8:14" x14ac:dyDescent="0.2">
      <c r="H470" s="4"/>
      <c r="I470" s="4"/>
      <c r="J470" s="4"/>
      <c r="K470" s="4"/>
      <c r="L470" s="4"/>
      <c r="M470" s="4"/>
      <c r="N470" s="4"/>
    </row>
    <row r="471" spans="8:14" x14ac:dyDescent="0.2">
      <c r="H471" s="4"/>
      <c r="I471" s="4"/>
      <c r="J471" s="4"/>
      <c r="K471" s="4"/>
      <c r="L471" s="4"/>
      <c r="M471" s="4"/>
      <c r="N471" s="4"/>
    </row>
    <row r="472" spans="8:14" x14ac:dyDescent="0.2">
      <c r="H472" s="4"/>
      <c r="I472" s="4"/>
      <c r="J472" s="4"/>
      <c r="K472" s="4"/>
      <c r="L472" s="4"/>
      <c r="M472" s="4"/>
      <c r="N472" s="4"/>
    </row>
    <row r="473" spans="8:14" x14ac:dyDescent="0.2">
      <c r="H473" s="4"/>
      <c r="I473" s="4"/>
      <c r="J473" s="4"/>
      <c r="K473" s="4"/>
      <c r="L473" s="4"/>
      <c r="M473" s="4"/>
      <c r="N473" s="4"/>
    </row>
    <row r="474" spans="8:14" x14ac:dyDescent="0.2">
      <c r="H474" s="4"/>
      <c r="I474" s="4"/>
      <c r="J474" s="4"/>
      <c r="K474" s="4"/>
      <c r="L474" s="4"/>
      <c r="M474" s="4"/>
      <c r="N474" s="4"/>
    </row>
    <row r="475" spans="8:14" x14ac:dyDescent="0.2">
      <c r="H475" s="4"/>
      <c r="I475" s="4"/>
      <c r="J475" s="4"/>
      <c r="K475" s="4"/>
      <c r="L475" s="4"/>
      <c r="M475" s="4"/>
      <c r="N475" s="4"/>
    </row>
    <row r="476" spans="8:14" x14ac:dyDescent="0.2">
      <c r="H476" s="4"/>
      <c r="I476" s="4"/>
      <c r="J476" s="4"/>
      <c r="K476" s="4"/>
      <c r="L476" s="4"/>
      <c r="M476" s="4"/>
      <c r="N476" s="4"/>
    </row>
    <row r="477" spans="8:14" x14ac:dyDescent="0.2">
      <c r="H477" s="4"/>
      <c r="I477" s="4"/>
      <c r="J477" s="4"/>
      <c r="K477" s="4"/>
      <c r="L477" s="4"/>
      <c r="M477" s="4"/>
      <c r="N477" s="4"/>
    </row>
    <row r="478" spans="8:14" x14ac:dyDescent="0.2">
      <c r="H478" s="4"/>
      <c r="I478" s="4"/>
      <c r="J478" s="4"/>
      <c r="K478" s="4"/>
      <c r="L478" s="4"/>
      <c r="M478" s="4"/>
      <c r="N478" s="4"/>
    </row>
    <row r="479" spans="8:14" x14ac:dyDescent="0.2">
      <c r="H479" s="4"/>
      <c r="I479" s="4"/>
      <c r="J479" s="4"/>
      <c r="K479" s="4"/>
      <c r="L479" s="4"/>
      <c r="M479" s="4"/>
      <c r="N479" s="4"/>
    </row>
    <row r="480" spans="8:14" x14ac:dyDescent="0.2">
      <c r="H480" s="4"/>
      <c r="I480" s="4"/>
      <c r="J480" s="4"/>
      <c r="K480" s="4"/>
      <c r="L480" s="4"/>
      <c r="M480" s="4"/>
      <c r="N480" s="4"/>
    </row>
    <row r="481" spans="8:14" x14ac:dyDescent="0.2">
      <c r="H481" s="4"/>
      <c r="I481" s="4"/>
      <c r="J481" s="4"/>
      <c r="K481" s="4"/>
      <c r="L481" s="4"/>
      <c r="M481" s="4"/>
      <c r="N481" s="4"/>
    </row>
    <row r="482" spans="8:14" x14ac:dyDescent="0.2">
      <c r="H482" s="4"/>
      <c r="I482" s="4"/>
      <c r="J482" s="4"/>
      <c r="K482" s="4"/>
      <c r="L482" s="4"/>
      <c r="M482" s="4"/>
      <c r="N482" s="4"/>
    </row>
    <row r="483" spans="8:14" x14ac:dyDescent="0.2">
      <c r="H483" s="4"/>
      <c r="I483" s="4"/>
      <c r="J483" s="4"/>
      <c r="K483" s="4"/>
      <c r="L483" s="4"/>
      <c r="M483" s="4"/>
      <c r="N483" s="4"/>
    </row>
    <row r="484" spans="8:14" x14ac:dyDescent="0.2">
      <c r="H484" s="4"/>
      <c r="I484" s="4"/>
      <c r="J484" s="4"/>
      <c r="K484" s="4"/>
      <c r="L484" s="4"/>
      <c r="M484" s="4"/>
      <c r="N484" s="4"/>
    </row>
    <row r="485" spans="8:14" x14ac:dyDescent="0.2">
      <c r="H485" s="4"/>
      <c r="I485" s="4"/>
      <c r="J485" s="4"/>
      <c r="K485" s="4"/>
      <c r="L485" s="4"/>
      <c r="M485" s="4"/>
      <c r="N485" s="4"/>
    </row>
    <row r="486" spans="8:14" x14ac:dyDescent="0.2">
      <c r="H486" s="4"/>
      <c r="I486" s="4"/>
      <c r="J486" s="4"/>
      <c r="K486" s="4"/>
      <c r="L486" s="4"/>
      <c r="M486" s="4"/>
      <c r="N486" s="4"/>
    </row>
    <row r="487" spans="8:14" x14ac:dyDescent="0.2">
      <c r="H487" s="4"/>
      <c r="I487" s="4"/>
      <c r="J487" s="4"/>
      <c r="K487" s="4"/>
      <c r="L487" s="4"/>
      <c r="M487" s="4"/>
      <c r="N487" s="4"/>
    </row>
    <row r="488" spans="8:14" x14ac:dyDescent="0.2">
      <c r="H488" s="4"/>
      <c r="I488" s="4"/>
      <c r="J488" s="4"/>
      <c r="K488" s="4"/>
      <c r="L488" s="4"/>
      <c r="M488" s="4"/>
      <c r="N488" s="4"/>
    </row>
    <row r="489" spans="8:14" x14ac:dyDescent="0.2">
      <c r="H489" s="4"/>
      <c r="I489" s="4"/>
      <c r="J489" s="4"/>
      <c r="K489" s="4"/>
      <c r="L489" s="4"/>
      <c r="M489" s="4"/>
      <c r="N489" s="4"/>
    </row>
    <row r="490" spans="8:14" x14ac:dyDescent="0.2">
      <c r="H490" s="4"/>
      <c r="I490" s="4"/>
      <c r="J490" s="4"/>
      <c r="K490" s="4"/>
      <c r="L490" s="4"/>
      <c r="M490" s="4"/>
      <c r="N490" s="4"/>
    </row>
    <row r="491" spans="8:14" x14ac:dyDescent="0.2">
      <c r="H491" s="4"/>
      <c r="I491" s="4"/>
      <c r="J491" s="4"/>
      <c r="K491" s="4"/>
      <c r="L491" s="4"/>
      <c r="M491" s="4"/>
      <c r="N491" s="4"/>
    </row>
    <row r="492" spans="8:14" x14ac:dyDescent="0.2">
      <c r="H492" s="4"/>
      <c r="I492" s="4"/>
      <c r="J492" s="4"/>
      <c r="K492" s="4"/>
      <c r="L492" s="4"/>
      <c r="M492" s="4"/>
      <c r="N492" s="4"/>
    </row>
    <row r="493" spans="8:14" x14ac:dyDescent="0.2">
      <c r="H493" s="4"/>
      <c r="I493" s="4"/>
      <c r="J493" s="4"/>
      <c r="K493" s="4"/>
      <c r="L493" s="4"/>
      <c r="M493" s="4"/>
      <c r="N493" s="4"/>
    </row>
    <row r="494" spans="8:14" x14ac:dyDescent="0.2">
      <c r="H494" s="4"/>
      <c r="I494" s="4"/>
      <c r="J494" s="4"/>
      <c r="K494" s="4"/>
      <c r="L494" s="4"/>
      <c r="M494" s="4"/>
      <c r="N494" s="4"/>
    </row>
    <row r="495" spans="8:14" x14ac:dyDescent="0.2">
      <c r="H495" s="4"/>
      <c r="I495" s="4"/>
      <c r="J495" s="4"/>
      <c r="K495" s="4"/>
      <c r="L495" s="4"/>
      <c r="M495" s="4"/>
      <c r="N495" s="4"/>
    </row>
    <row r="496" spans="8:14" x14ac:dyDescent="0.2">
      <c r="H496" s="4"/>
      <c r="I496" s="4"/>
      <c r="J496" s="4"/>
      <c r="K496" s="4"/>
      <c r="L496" s="4"/>
      <c r="M496" s="4"/>
      <c r="N496" s="4"/>
    </row>
    <row r="497" spans="8:14" x14ac:dyDescent="0.2">
      <c r="H497" s="4"/>
      <c r="I497" s="4"/>
      <c r="J497" s="4"/>
      <c r="K497" s="4"/>
      <c r="L497" s="4"/>
      <c r="M497" s="4"/>
      <c r="N497" s="4"/>
    </row>
    <row r="498" spans="8:14" x14ac:dyDescent="0.2">
      <c r="H498" s="4"/>
      <c r="I498" s="4"/>
      <c r="J498" s="4"/>
      <c r="K498" s="4"/>
      <c r="L498" s="4"/>
      <c r="M498" s="4"/>
      <c r="N498" s="4"/>
    </row>
    <row r="499" spans="8:14" x14ac:dyDescent="0.2">
      <c r="H499" s="4"/>
      <c r="I499" s="4"/>
      <c r="J499" s="4"/>
      <c r="K499" s="4"/>
      <c r="L499" s="4"/>
      <c r="M499" s="4"/>
      <c r="N499" s="4"/>
    </row>
    <row r="500" spans="8:14" x14ac:dyDescent="0.2">
      <c r="H500" s="4"/>
      <c r="I500" s="4"/>
      <c r="J500" s="4"/>
      <c r="K500" s="4"/>
      <c r="L500" s="4"/>
      <c r="M500" s="4"/>
      <c r="N500" s="4"/>
    </row>
    <row r="501" spans="8:14" x14ac:dyDescent="0.2">
      <c r="H501" s="4"/>
      <c r="I501" s="4"/>
      <c r="J501" s="4"/>
      <c r="K501" s="4"/>
      <c r="L501" s="4"/>
      <c r="M501" s="4"/>
      <c r="N501" s="4"/>
    </row>
    <row r="502" spans="8:14" x14ac:dyDescent="0.2">
      <c r="H502" s="4"/>
      <c r="I502" s="4"/>
      <c r="J502" s="4"/>
      <c r="K502" s="4"/>
      <c r="L502" s="4"/>
      <c r="M502" s="4"/>
      <c r="N502" s="4"/>
    </row>
    <row r="503" spans="8:14" x14ac:dyDescent="0.2">
      <c r="H503" s="4"/>
      <c r="I503" s="4"/>
      <c r="J503" s="4"/>
      <c r="K503" s="4"/>
      <c r="L503" s="4"/>
      <c r="M503" s="4"/>
      <c r="N503" s="4"/>
    </row>
    <row r="504" spans="8:14" x14ac:dyDescent="0.2">
      <c r="H504" s="4"/>
      <c r="I504" s="4"/>
      <c r="J504" s="4"/>
      <c r="K504" s="4"/>
      <c r="L504" s="4"/>
      <c r="M504" s="4"/>
      <c r="N504" s="4"/>
    </row>
    <row r="505" spans="8:14" x14ac:dyDescent="0.2">
      <c r="H505" s="4"/>
      <c r="I505" s="4"/>
      <c r="J505" s="4"/>
      <c r="K505" s="4"/>
      <c r="L505" s="4"/>
      <c r="M505" s="4"/>
      <c r="N505" s="4"/>
    </row>
    <row r="506" spans="8:14" x14ac:dyDescent="0.2">
      <c r="H506" s="4"/>
      <c r="I506" s="4"/>
      <c r="J506" s="4"/>
      <c r="K506" s="4"/>
      <c r="L506" s="4"/>
      <c r="M506" s="4"/>
      <c r="N506" s="4"/>
    </row>
    <row r="507" spans="8:14" x14ac:dyDescent="0.2">
      <c r="H507" s="4"/>
      <c r="I507" s="4"/>
      <c r="J507" s="4"/>
      <c r="K507" s="4"/>
      <c r="L507" s="4"/>
      <c r="M507" s="4"/>
      <c r="N507" s="4"/>
    </row>
    <row r="508" spans="8:14" x14ac:dyDescent="0.2">
      <c r="H508" s="4"/>
      <c r="I508" s="4"/>
      <c r="J508" s="4"/>
      <c r="K508" s="4"/>
      <c r="L508" s="4"/>
      <c r="M508" s="4"/>
      <c r="N508" s="4"/>
    </row>
    <row r="509" spans="8:14" x14ac:dyDescent="0.2">
      <c r="H509" s="4"/>
      <c r="I509" s="4"/>
      <c r="J509" s="4"/>
      <c r="K509" s="4"/>
      <c r="L509" s="4"/>
      <c r="M509" s="4"/>
      <c r="N509" s="4"/>
    </row>
    <row r="510" spans="8:14" x14ac:dyDescent="0.2">
      <c r="H510" s="4"/>
      <c r="I510" s="4"/>
      <c r="J510" s="4"/>
      <c r="K510" s="4"/>
      <c r="L510" s="4"/>
      <c r="M510" s="4"/>
      <c r="N510" s="4"/>
    </row>
    <row r="511" spans="8:14" x14ac:dyDescent="0.2">
      <c r="H511" s="4"/>
      <c r="I511" s="4"/>
      <c r="J511" s="4"/>
      <c r="K511" s="4"/>
      <c r="L511" s="4"/>
      <c r="M511" s="4"/>
      <c r="N511" s="4"/>
    </row>
    <row r="512" spans="8:14" x14ac:dyDescent="0.2">
      <c r="H512" s="4"/>
      <c r="I512" s="4"/>
      <c r="J512" s="4"/>
      <c r="K512" s="4"/>
      <c r="L512" s="4"/>
      <c r="M512" s="4"/>
      <c r="N512" s="4"/>
    </row>
    <row r="513" spans="8:14" x14ac:dyDescent="0.2">
      <c r="H513" s="4"/>
      <c r="I513" s="4"/>
      <c r="J513" s="4"/>
      <c r="K513" s="4"/>
      <c r="L513" s="4"/>
      <c r="M513" s="4"/>
      <c r="N513" s="4"/>
    </row>
    <row r="514" spans="8:14" x14ac:dyDescent="0.2">
      <c r="H514" s="4"/>
      <c r="I514" s="4"/>
      <c r="J514" s="4"/>
      <c r="K514" s="4"/>
      <c r="L514" s="4"/>
      <c r="M514" s="4"/>
      <c r="N514" s="4"/>
    </row>
    <row r="515" spans="8:14" x14ac:dyDescent="0.2">
      <c r="H515" s="4"/>
      <c r="I515" s="4"/>
      <c r="J515" s="4"/>
      <c r="K515" s="4"/>
      <c r="L515" s="4"/>
      <c r="M515" s="4"/>
      <c r="N515" s="4"/>
    </row>
    <row r="516" spans="8:14" x14ac:dyDescent="0.2">
      <c r="H516" s="4"/>
      <c r="I516" s="4"/>
      <c r="J516" s="4"/>
      <c r="K516" s="4"/>
      <c r="L516" s="4"/>
      <c r="M516" s="4"/>
      <c r="N516" s="4"/>
    </row>
    <row r="517" spans="8:14" x14ac:dyDescent="0.2">
      <c r="H517" s="4"/>
      <c r="I517" s="4"/>
      <c r="J517" s="4"/>
      <c r="K517" s="4"/>
      <c r="L517" s="4"/>
      <c r="M517" s="4"/>
      <c r="N517" s="4"/>
    </row>
    <row r="518" spans="8:14" x14ac:dyDescent="0.2">
      <c r="H518" s="4"/>
      <c r="I518" s="4"/>
      <c r="J518" s="4"/>
      <c r="K518" s="4"/>
      <c r="L518" s="4"/>
      <c r="M518" s="4"/>
      <c r="N518" s="4"/>
    </row>
    <row r="519" spans="8:14" x14ac:dyDescent="0.2">
      <c r="H519" s="4"/>
      <c r="I519" s="4"/>
      <c r="J519" s="4"/>
      <c r="K519" s="4"/>
      <c r="L519" s="4"/>
      <c r="M519" s="4"/>
      <c r="N519" s="4"/>
    </row>
    <row r="520" spans="8:14" x14ac:dyDescent="0.2">
      <c r="H520" s="4"/>
      <c r="I520" s="4"/>
      <c r="J520" s="4"/>
      <c r="K520" s="4"/>
      <c r="L520" s="4"/>
      <c r="M520" s="4"/>
      <c r="N520" s="4"/>
    </row>
    <row r="521" spans="8:14" x14ac:dyDescent="0.2">
      <c r="H521" s="4"/>
      <c r="I521" s="4"/>
      <c r="J521" s="4"/>
      <c r="K521" s="4"/>
      <c r="L521" s="4"/>
      <c r="M521" s="4"/>
      <c r="N521" s="4"/>
    </row>
    <row r="522" spans="8:14" x14ac:dyDescent="0.2">
      <c r="H522" s="4"/>
      <c r="I522" s="4"/>
      <c r="J522" s="4"/>
      <c r="K522" s="4"/>
      <c r="L522" s="4"/>
      <c r="M522" s="4"/>
      <c r="N522" s="4"/>
    </row>
    <row r="523" spans="8:14" x14ac:dyDescent="0.2">
      <c r="H523" s="4"/>
      <c r="I523" s="4"/>
      <c r="J523" s="4"/>
      <c r="K523" s="4"/>
      <c r="L523" s="4"/>
      <c r="M523" s="4"/>
      <c r="N523" s="4"/>
    </row>
    <row r="524" spans="8:14" x14ac:dyDescent="0.2">
      <c r="H524" s="4"/>
      <c r="I524" s="4"/>
      <c r="J524" s="4"/>
      <c r="K524" s="4"/>
      <c r="L524" s="4"/>
      <c r="M524" s="4"/>
      <c r="N524" s="4"/>
    </row>
    <row r="525" spans="8:14" x14ac:dyDescent="0.2">
      <c r="H525" s="4"/>
      <c r="I525" s="4"/>
      <c r="J525" s="4"/>
      <c r="K525" s="4"/>
      <c r="L525" s="4"/>
      <c r="M525" s="4"/>
      <c r="N525" s="4"/>
    </row>
    <row r="526" spans="8:14" x14ac:dyDescent="0.2">
      <c r="H526" s="4"/>
      <c r="I526" s="4"/>
      <c r="J526" s="4"/>
      <c r="K526" s="4"/>
      <c r="L526" s="4"/>
      <c r="M526" s="4"/>
      <c r="N526" s="4"/>
    </row>
    <row r="527" spans="8:14" x14ac:dyDescent="0.2">
      <c r="H527" s="4"/>
      <c r="I527" s="4"/>
      <c r="J527" s="4"/>
      <c r="K527" s="4"/>
      <c r="L527" s="4"/>
      <c r="M527" s="4"/>
      <c r="N527" s="4"/>
    </row>
    <row r="528" spans="8:14" x14ac:dyDescent="0.2">
      <c r="H528" s="4"/>
      <c r="I528" s="4"/>
      <c r="J528" s="4"/>
      <c r="K528" s="4"/>
      <c r="L528" s="4"/>
      <c r="M528" s="4"/>
      <c r="N528" s="4"/>
    </row>
    <row r="529" spans="8:14" x14ac:dyDescent="0.2">
      <c r="H529" s="4"/>
      <c r="I529" s="4"/>
      <c r="J529" s="4"/>
      <c r="K529" s="4"/>
      <c r="L529" s="4"/>
      <c r="M529" s="4"/>
      <c r="N529" s="4"/>
    </row>
    <row r="530" spans="8:14" x14ac:dyDescent="0.2">
      <c r="H530" s="4"/>
      <c r="I530" s="4"/>
      <c r="J530" s="4"/>
      <c r="K530" s="4"/>
      <c r="L530" s="4"/>
      <c r="M530" s="4"/>
      <c r="N530" s="4"/>
    </row>
    <row r="531" spans="8:14" x14ac:dyDescent="0.2">
      <c r="H531" s="4"/>
      <c r="I531" s="4"/>
      <c r="J531" s="4"/>
      <c r="K531" s="4"/>
      <c r="L531" s="4"/>
      <c r="M531" s="4"/>
      <c r="N531" s="4"/>
    </row>
    <row r="532" spans="8:14" x14ac:dyDescent="0.2">
      <c r="H532" s="4"/>
      <c r="I532" s="4"/>
      <c r="J532" s="4"/>
      <c r="K532" s="4"/>
      <c r="L532" s="4"/>
      <c r="M532" s="4"/>
      <c r="N532" s="4"/>
    </row>
    <row r="533" spans="8:14" x14ac:dyDescent="0.2">
      <c r="H533" s="4"/>
      <c r="I533" s="4"/>
      <c r="J533" s="4"/>
      <c r="K533" s="4"/>
      <c r="L533" s="4"/>
      <c r="M533" s="4"/>
      <c r="N533" s="4"/>
    </row>
    <row r="534" spans="8:14" x14ac:dyDescent="0.2">
      <c r="H534" s="4"/>
      <c r="I534" s="4"/>
      <c r="J534" s="4"/>
      <c r="K534" s="4"/>
      <c r="L534" s="4"/>
      <c r="M534" s="4"/>
      <c r="N534" s="4"/>
    </row>
    <row r="535" spans="8:14" x14ac:dyDescent="0.2">
      <c r="H535" s="4"/>
      <c r="I535" s="4"/>
      <c r="J535" s="4"/>
      <c r="K535" s="4"/>
      <c r="L535" s="4"/>
      <c r="M535" s="4"/>
      <c r="N535" s="4"/>
    </row>
    <row r="536" spans="8:14" x14ac:dyDescent="0.2">
      <c r="H536" s="4"/>
      <c r="I536" s="4"/>
      <c r="J536" s="4"/>
      <c r="K536" s="4"/>
      <c r="L536" s="4"/>
      <c r="M536" s="4"/>
      <c r="N536" s="4"/>
    </row>
    <row r="537" spans="8:14" x14ac:dyDescent="0.2">
      <c r="H537" s="4"/>
      <c r="I537" s="4"/>
      <c r="J537" s="4"/>
      <c r="K537" s="4"/>
      <c r="L537" s="4"/>
      <c r="M537" s="4"/>
      <c r="N537" s="4"/>
    </row>
    <row r="538" spans="8:14" x14ac:dyDescent="0.2">
      <c r="H538" s="4"/>
      <c r="I538" s="4"/>
      <c r="J538" s="4"/>
      <c r="K538" s="4"/>
      <c r="L538" s="4"/>
      <c r="M538" s="4"/>
      <c r="N538" s="4"/>
    </row>
    <row r="539" spans="8:14" x14ac:dyDescent="0.2">
      <c r="H539" s="4"/>
      <c r="I539" s="4"/>
      <c r="J539" s="4"/>
      <c r="K539" s="4"/>
      <c r="L539" s="4"/>
      <c r="M539" s="4"/>
      <c r="N539" s="4"/>
    </row>
    <row r="540" spans="8:14" x14ac:dyDescent="0.2">
      <c r="H540" s="4"/>
      <c r="I540" s="4"/>
      <c r="J540" s="4"/>
      <c r="K540" s="4"/>
      <c r="L540" s="4"/>
      <c r="M540" s="4"/>
      <c r="N540" s="4"/>
    </row>
    <row r="541" spans="8:14" x14ac:dyDescent="0.2">
      <c r="H541" s="4"/>
      <c r="I541" s="4"/>
      <c r="J541" s="4"/>
      <c r="K541" s="4"/>
      <c r="L541" s="4"/>
      <c r="M541" s="4"/>
      <c r="N541" s="4"/>
    </row>
    <row r="542" spans="8:14" x14ac:dyDescent="0.2">
      <c r="H542" s="4"/>
      <c r="I542" s="4"/>
      <c r="J542" s="4"/>
      <c r="K542" s="4"/>
      <c r="L542" s="4"/>
      <c r="M542" s="4"/>
      <c r="N542" s="4"/>
    </row>
    <row r="543" spans="8:14" x14ac:dyDescent="0.2">
      <c r="H543" s="4"/>
      <c r="I543" s="4"/>
      <c r="J543" s="4"/>
      <c r="K543" s="4"/>
      <c r="L543" s="4"/>
      <c r="M543" s="4"/>
      <c r="N543" s="4"/>
    </row>
    <row r="544" spans="8:14" x14ac:dyDescent="0.2">
      <c r="H544" s="4"/>
      <c r="I544" s="4"/>
      <c r="J544" s="4"/>
      <c r="K544" s="4"/>
      <c r="L544" s="4"/>
      <c r="M544" s="4"/>
      <c r="N544" s="4"/>
    </row>
    <row r="545" spans="8:14" x14ac:dyDescent="0.2">
      <c r="H545" s="4"/>
      <c r="I545" s="4"/>
      <c r="J545" s="4"/>
      <c r="K545" s="4"/>
      <c r="L545" s="4"/>
      <c r="M545" s="4"/>
      <c r="N545" s="4"/>
    </row>
    <row r="546" spans="8:14" x14ac:dyDescent="0.2">
      <c r="H546" s="4"/>
      <c r="I546" s="4"/>
      <c r="J546" s="4"/>
      <c r="K546" s="4"/>
      <c r="L546" s="4"/>
      <c r="M546" s="4"/>
      <c r="N546" s="4"/>
    </row>
    <row r="547" spans="8:14" x14ac:dyDescent="0.2">
      <c r="H547" s="4"/>
      <c r="I547" s="4"/>
      <c r="J547" s="4"/>
      <c r="K547" s="4"/>
      <c r="L547" s="4"/>
      <c r="M547" s="4"/>
      <c r="N547" s="4"/>
    </row>
    <row r="548" spans="8:14" x14ac:dyDescent="0.2">
      <c r="H548" s="4"/>
      <c r="I548" s="4"/>
      <c r="J548" s="4"/>
      <c r="K548" s="4"/>
      <c r="L548" s="4"/>
      <c r="M548" s="4"/>
      <c r="N548" s="4"/>
    </row>
    <row r="549" spans="8:14" x14ac:dyDescent="0.2">
      <c r="H549" s="4"/>
      <c r="I549" s="4"/>
      <c r="J549" s="4"/>
      <c r="K549" s="4"/>
      <c r="L549" s="4"/>
      <c r="M549" s="4"/>
      <c r="N549" s="4"/>
    </row>
    <row r="550" spans="8:14" x14ac:dyDescent="0.2">
      <c r="H550" s="4"/>
      <c r="I550" s="4"/>
      <c r="J550" s="4"/>
      <c r="K550" s="4"/>
      <c r="L550" s="4"/>
      <c r="M550" s="4"/>
      <c r="N550" s="4"/>
    </row>
    <row r="551" spans="8:14" x14ac:dyDescent="0.2">
      <c r="H551" s="4"/>
      <c r="I551" s="4"/>
      <c r="J551" s="4"/>
      <c r="K551" s="4"/>
      <c r="L551" s="4"/>
      <c r="M551" s="4"/>
      <c r="N551" s="4"/>
    </row>
    <row r="552" spans="8:14" x14ac:dyDescent="0.2">
      <c r="H552" s="4"/>
      <c r="I552" s="4"/>
      <c r="J552" s="4"/>
      <c r="K552" s="4"/>
      <c r="L552" s="4"/>
      <c r="M552" s="4"/>
      <c r="N552" s="4"/>
    </row>
    <row r="553" spans="8:14" x14ac:dyDescent="0.2">
      <c r="H553" s="4"/>
      <c r="I553" s="4"/>
      <c r="J553" s="4"/>
      <c r="K553" s="4"/>
      <c r="L553" s="4"/>
      <c r="M553" s="4"/>
      <c r="N553" s="4"/>
    </row>
    <row r="554" spans="8:14" x14ac:dyDescent="0.2">
      <c r="H554" s="4"/>
      <c r="I554" s="4"/>
      <c r="J554" s="4"/>
      <c r="K554" s="4"/>
      <c r="L554" s="4"/>
      <c r="M554" s="4"/>
      <c r="N554" s="4"/>
    </row>
    <row r="555" spans="8:14" x14ac:dyDescent="0.2">
      <c r="H555" s="4"/>
      <c r="I555" s="4"/>
      <c r="J555" s="4"/>
      <c r="K555" s="4"/>
      <c r="L555" s="4"/>
      <c r="M555" s="4"/>
      <c r="N555" s="4"/>
    </row>
    <row r="556" spans="8:14" x14ac:dyDescent="0.2">
      <c r="H556" s="4"/>
      <c r="I556" s="4"/>
      <c r="J556" s="4"/>
      <c r="K556" s="4"/>
      <c r="L556" s="4"/>
      <c r="M556" s="4"/>
      <c r="N556" s="4"/>
    </row>
    <row r="557" spans="8:14" x14ac:dyDescent="0.2">
      <c r="H557" s="4"/>
      <c r="I557" s="4"/>
      <c r="J557" s="4"/>
      <c r="K557" s="4"/>
      <c r="L557" s="4"/>
      <c r="M557" s="4"/>
      <c r="N557" s="4"/>
    </row>
    <row r="558" spans="8:14" x14ac:dyDescent="0.2">
      <c r="H558" s="4"/>
      <c r="I558" s="4"/>
      <c r="J558" s="4"/>
      <c r="K558" s="4"/>
      <c r="L558" s="4"/>
      <c r="M558" s="4"/>
      <c r="N558" s="4"/>
    </row>
    <row r="559" spans="8:14" x14ac:dyDescent="0.2">
      <c r="H559" s="4"/>
      <c r="I559" s="4"/>
      <c r="J559" s="4"/>
      <c r="K559" s="4"/>
      <c r="L559" s="4"/>
      <c r="M559" s="4"/>
      <c r="N559" s="4"/>
    </row>
    <row r="560" spans="8:14" x14ac:dyDescent="0.2">
      <c r="H560" s="4"/>
      <c r="I560" s="4"/>
      <c r="J560" s="4"/>
      <c r="K560" s="4"/>
      <c r="L560" s="4"/>
      <c r="M560" s="4"/>
      <c r="N560" s="4"/>
    </row>
    <row r="561" spans="8:14" x14ac:dyDescent="0.2">
      <c r="H561" s="4"/>
      <c r="I561" s="4"/>
      <c r="J561" s="4"/>
      <c r="K561" s="4"/>
      <c r="L561" s="4"/>
      <c r="M561" s="4"/>
      <c r="N561" s="4"/>
    </row>
    <row r="562" spans="8:14" x14ac:dyDescent="0.2">
      <c r="H562" s="4"/>
      <c r="I562" s="4"/>
      <c r="J562" s="4"/>
      <c r="K562" s="4"/>
      <c r="L562" s="4"/>
      <c r="M562" s="4"/>
      <c r="N562" s="4"/>
    </row>
    <row r="563" spans="8:14" x14ac:dyDescent="0.2">
      <c r="H563" s="4"/>
      <c r="I563" s="4"/>
      <c r="J563" s="4"/>
      <c r="K563" s="4"/>
      <c r="L563" s="4"/>
      <c r="M563" s="4"/>
      <c r="N563" s="4"/>
    </row>
    <row r="564" spans="8:14" x14ac:dyDescent="0.2">
      <c r="H564" s="4"/>
      <c r="I564" s="4"/>
      <c r="J564" s="4"/>
      <c r="K564" s="4"/>
      <c r="L564" s="4"/>
      <c r="M564" s="4"/>
      <c r="N564" s="4"/>
    </row>
    <row r="565" spans="8:14" x14ac:dyDescent="0.2">
      <c r="H565" s="4"/>
      <c r="I565" s="4"/>
      <c r="J565" s="4"/>
      <c r="K565" s="4"/>
      <c r="L565" s="4"/>
      <c r="M565" s="4"/>
      <c r="N565" s="4"/>
    </row>
    <row r="566" spans="8:14" x14ac:dyDescent="0.2">
      <c r="H566" s="4"/>
      <c r="I566" s="4"/>
      <c r="J566" s="4"/>
      <c r="K566" s="4"/>
      <c r="L566" s="4"/>
      <c r="M566" s="4"/>
      <c r="N566" s="4"/>
    </row>
    <row r="567" spans="8:14" x14ac:dyDescent="0.2">
      <c r="H567" s="4"/>
      <c r="I567" s="4"/>
      <c r="J567" s="4"/>
      <c r="K567" s="4"/>
      <c r="L567" s="4"/>
      <c r="M567" s="4"/>
      <c r="N567" s="4"/>
    </row>
    <row r="568" spans="8:14" x14ac:dyDescent="0.2">
      <c r="H568" s="4"/>
      <c r="I568" s="4"/>
      <c r="J568" s="4"/>
      <c r="K568" s="4"/>
      <c r="L568" s="4"/>
      <c r="M568" s="4"/>
      <c r="N568" s="4"/>
    </row>
    <row r="569" spans="8:14" x14ac:dyDescent="0.2">
      <c r="H569" s="4"/>
      <c r="I569" s="4"/>
      <c r="J569" s="4"/>
      <c r="K569" s="4"/>
      <c r="L569" s="4"/>
      <c r="M569" s="4"/>
      <c r="N569" s="4"/>
    </row>
    <row r="570" spans="8:14" x14ac:dyDescent="0.2">
      <c r="H570" s="4"/>
      <c r="I570" s="4"/>
      <c r="J570" s="4"/>
      <c r="K570" s="4"/>
      <c r="L570" s="4"/>
      <c r="M570" s="4"/>
      <c r="N570" s="4"/>
    </row>
    <row r="571" spans="8:14" x14ac:dyDescent="0.2">
      <c r="H571" s="4"/>
      <c r="I571" s="4"/>
      <c r="J571" s="4"/>
      <c r="K571" s="4"/>
      <c r="L571" s="4"/>
      <c r="M571" s="4"/>
      <c r="N571" s="4"/>
    </row>
    <row r="572" spans="8:14" x14ac:dyDescent="0.2">
      <c r="H572" s="4"/>
      <c r="I572" s="4"/>
      <c r="J572" s="4"/>
      <c r="K572" s="4"/>
      <c r="L572" s="4"/>
      <c r="M572" s="4"/>
      <c r="N572" s="4"/>
    </row>
    <row r="573" spans="8:14" x14ac:dyDescent="0.2">
      <c r="H573" s="4"/>
      <c r="I573" s="4"/>
      <c r="J573" s="4"/>
      <c r="K573" s="4"/>
      <c r="L573" s="4"/>
      <c r="M573" s="4"/>
      <c r="N573" s="4"/>
    </row>
    <row r="574" spans="8:14" x14ac:dyDescent="0.2">
      <c r="H574" s="4"/>
      <c r="I574" s="4"/>
      <c r="J574" s="4"/>
      <c r="K574" s="4"/>
      <c r="L574" s="4"/>
      <c r="M574" s="4"/>
      <c r="N574" s="4"/>
    </row>
    <row r="575" spans="8:14" x14ac:dyDescent="0.2">
      <c r="H575" s="4"/>
      <c r="I575" s="4"/>
      <c r="J575" s="4"/>
      <c r="K575" s="4"/>
      <c r="L575" s="4"/>
      <c r="M575" s="4"/>
      <c r="N575" s="4"/>
    </row>
    <row r="576" spans="8:14" x14ac:dyDescent="0.2">
      <c r="H576" s="4"/>
      <c r="I576" s="4"/>
      <c r="J576" s="4"/>
      <c r="K576" s="4"/>
      <c r="L576" s="4"/>
      <c r="M576" s="4"/>
      <c r="N576" s="4"/>
    </row>
    <row r="577" spans="8:14" x14ac:dyDescent="0.2">
      <c r="H577" s="4"/>
      <c r="I577" s="4"/>
      <c r="J577" s="4"/>
      <c r="K577" s="4"/>
      <c r="L577" s="4"/>
      <c r="M577" s="4"/>
      <c r="N577" s="4"/>
    </row>
    <row r="578" spans="8:14" x14ac:dyDescent="0.2">
      <c r="H578" s="4"/>
      <c r="I578" s="4"/>
      <c r="J578" s="4"/>
      <c r="K578" s="4"/>
      <c r="L578" s="4"/>
      <c r="M578" s="4"/>
      <c r="N578" s="4"/>
    </row>
    <row r="579" spans="8:14" x14ac:dyDescent="0.2">
      <c r="H579" s="4"/>
      <c r="I579" s="4"/>
      <c r="J579" s="4"/>
      <c r="K579" s="4"/>
      <c r="L579" s="4"/>
      <c r="M579" s="4"/>
      <c r="N579" s="4"/>
    </row>
    <row r="580" spans="8:14" x14ac:dyDescent="0.2">
      <c r="H580" s="4"/>
      <c r="I580" s="4"/>
      <c r="J580" s="4"/>
      <c r="K580" s="4"/>
      <c r="L580" s="4"/>
      <c r="M580" s="4"/>
      <c r="N580" s="4"/>
    </row>
    <row r="581" spans="8:14" x14ac:dyDescent="0.2">
      <c r="H581" s="4"/>
      <c r="I581" s="4"/>
      <c r="J581" s="4"/>
      <c r="K581" s="4"/>
      <c r="L581" s="4"/>
      <c r="M581" s="4"/>
      <c r="N581" s="4"/>
    </row>
    <row r="582" spans="8:14" x14ac:dyDescent="0.2">
      <c r="H582" s="4"/>
      <c r="I582" s="4"/>
      <c r="J582" s="4"/>
      <c r="K582" s="4"/>
      <c r="L582" s="4"/>
      <c r="M582" s="4"/>
      <c r="N582" s="4"/>
    </row>
    <row r="583" spans="8:14" x14ac:dyDescent="0.2">
      <c r="H583" s="4"/>
      <c r="I583" s="4"/>
      <c r="J583" s="4"/>
      <c r="K583" s="4"/>
      <c r="L583" s="4"/>
      <c r="M583" s="4"/>
      <c r="N583" s="4"/>
    </row>
    <row r="584" spans="8:14" x14ac:dyDescent="0.2">
      <c r="H584" s="4"/>
      <c r="I584" s="4"/>
      <c r="J584" s="4"/>
      <c r="K584" s="4"/>
      <c r="L584" s="4"/>
      <c r="M584" s="4"/>
      <c r="N584" s="4"/>
    </row>
    <row r="585" spans="8:14" x14ac:dyDescent="0.2">
      <c r="H585" s="4"/>
      <c r="I585" s="4"/>
      <c r="J585" s="4"/>
      <c r="K585" s="4"/>
      <c r="L585" s="4"/>
      <c r="M585" s="4"/>
      <c r="N585" s="4"/>
    </row>
    <row r="586" spans="8:14" x14ac:dyDescent="0.2">
      <c r="H586" s="4"/>
      <c r="I586" s="4"/>
      <c r="J586" s="4"/>
      <c r="K586" s="4"/>
      <c r="L586" s="4"/>
      <c r="M586" s="4"/>
      <c r="N586" s="4"/>
    </row>
    <row r="587" spans="8:14" x14ac:dyDescent="0.2">
      <c r="H587" s="4"/>
      <c r="I587" s="4"/>
      <c r="J587" s="4"/>
      <c r="K587" s="4"/>
      <c r="L587" s="4"/>
      <c r="M587" s="4"/>
      <c r="N587" s="4"/>
    </row>
    <row r="588" spans="8:14" x14ac:dyDescent="0.2">
      <c r="H588" s="4"/>
      <c r="I588" s="4"/>
      <c r="J588" s="4"/>
      <c r="K588" s="4"/>
      <c r="L588" s="4"/>
      <c r="M588" s="4"/>
      <c r="N588" s="4"/>
    </row>
    <row r="589" spans="8:14" x14ac:dyDescent="0.2">
      <c r="H589" s="4"/>
      <c r="I589" s="4"/>
      <c r="J589" s="4"/>
      <c r="K589" s="4"/>
      <c r="L589" s="4"/>
      <c r="M589" s="4"/>
      <c r="N589" s="4"/>
    </row>
    <row r="590" spans="8:14" x14ac:dyDescent="0.2">
      <c r="H590" s="4"/>
      <c r="I590" s="4"/>
      <c r="J590" s="4"/>
      <c r="K590" s="4"/>
      <c r="L590" s="4"/>
      <c r="M590" s="4"/>
      <c r="N590" s="4"/>
    </row>
    <row r="591" spans="8:14" x14ac:dyDescent="0.2">
      <c r="H591" s="4"/>
      <c r="I591" s="4"/>
      <c r="J591" s="4"/>
      <c r="K591" s="4"/>
      <c r="L591" s="4"/>
      <c r="M591" s="4"/>
      <c r="N591" s="4"/>
    </row>
    <row r="592" spans="8:14" x14ac:dyDescent="0.2">
      <c r="H592" s="4"/>
      <c r="I592" s="4"/>
      <c r="J592" s="4"/>
      <c r="K592" s="4"/>
      <c r="L592" s="4"/>
      <c r="M592" s="4"/>
      <c r="N592" s="4"/>
    </row>
    <row r="593" spans="8:14" x14ac:dyDescent="0.2">
      <c r="H593" s="4"/>
      <c r="I593" s="4"/>
      <c r="J593" s="4"/>
      <c r="K593" s="4"/>
      <c r="L593" s="4"/>
      <c r="M593" s="4"/>
      <c r="N593" s="4"/>
    </row>
    <row r="594" spans="8:14" x14ac:dyDescent="0.2">
      <c r="H594" s="4"/>
      <c r="I594" s="4"/>
      <c r="J594" s="4"/>
      <c r="K594" s="4"/>
      <c r="L594" s="4"/>
      <c r="M594" s="4"/>
      <c r="N594" s="4"/>
    </row>
    <row r="595" spans="8:14" x14ac:dyDescent="0.2">
      <c r="H595" s="4"/>
      <c r="I595" s="4"/>
      <c r="J595" s="4"/>
      <c r="K595" s="4"/>
      <c r="L595" s="4"/>
      <c r="M595" s="4"/>
      <c r="N595" s="4"/>
    </row>
    <row r="596" spans="8:14" x14ac:dyDescent="0.2">
      <c r="H596" s="4"/>
      <c r="I596" s="4"/>
      <c r="J596" s="4"/>
      <c r="K596" s="4"/>
      <c r="L596" s="4"/>
      <c r="M596" s="4"/>
      <c r="N596" s="4"/>
    </row>
    <row r="597" spans="8:14" x14ac:dyDescent="0.2">
      <c r="H597" s="4"/>
      <c r="I597" s="4"/>
      <c r="J597" s="4"/>
      <c r="K597" s="4"/>
      <c r="L597" s="4"/>
      <c r="M597" s="4"/>
      <c r="N597" s="4"/>
    </row>
    <row r="598" spans="8:14" x14ac:dyDescent="0.2">
      <c r="H598" s="4"/>
      <c r="I598" s="4"/>
      <c r="J598" s="4"/>
      <c r="K598" s="4"/>
      <c r="L598" s="4"/>
      <c r="M598" s="4"/>
      <c r="N598" s="4"/>
    </row>
    <row r="599" spans="8:14" x14ac:dyDescent="0.2">
      <c r="H599" s="4"/>
      <c r="I599" s="4"/>
      <c r="J599" s="4"/>
      <c r="K599" s="4"/>
      <c r="L599" s="4"/>
      <c r="M599" s="4"/>
      <c r="N599" s="4"/>
    </row>
    <row r="600" spans="8:14" x14ac:dyDescent="0.2">
      <c r="H600" s="4"/>
      <c r="I600" s="4"/>
      <c r="J600" s="4"/>
      <c r="K600" s="4"/>
      <c r="L600" s="4"/>
      <c r="M600" s="4"/>
      <c r="N600" s="4"/>
    </row>
    <row r="601" spans="8:14" x14ac:dyDescent="0.2">
      <c r="H601" s="4"/>
      <c r="I601" s="4"/>
      <c r="J601" s="4"/>
      <c r="K601" s="4"/>
      <c r="L601" s="4"/>
      <c r="M601" s="4"/>
      <c r="N601" s="4"/>
    </row>
    <row r="602" spans="8:14" x14ac:dyDescent="0.2">
      <c r="H602" s="4"/>
      <c r="I602" s="4"/>
      <c r="J602" s="4"/>
      <c r="K602" s="4"/>
      <c r="L602" s="4"/>
      <c r="M602" s="4"/>
      <c r="N602" s="4"/>
    </row>
    <row r="603" spans="8:14" x14ac:dyDescent="0.2">
      <c r="H603" s="4"/>
      <c r="I603" s="4"/>
      <c r="J603" s="4"/>
      <c r="K603" s="4"/>
      <c r="L603" s="4"/>
      <c r="M603" s="4"/>
      <c r="N603" s="4"/>
    </row>
    <row r="604" spans="8:14" x14ac:dyDescent="0.2">
      <c r="H604" s="4"/>
      <c r="I604" s="4"/>
      <c r="J604" s="4"/>
      <c r="K604" s="4"/>
      <c r="L604" s="4"/>
      <c r="M604" s="4"/>
      <c r="N604" s="4"/>
    </row>
    <row r="605" spans="8:14" x14ac:dyDescent="0.2">
      <c r="H605" s="4"/>
      <c r="I605" s="4"/>
      <c r="J605" s="4"/>
      <c r="K605" s="4"/>
      <c r="L605" s="4"/>
      <c r="M605" s="4"/>
      <c r="N605" s="4"/>
    </row>
    <row r="606" spans="8:14" x14ac:dyDescent="0.2">
      <c r="H606" s="4"/>
      <c r="I606" s="4"/>
      <c r="J606" s="4"/>
      <c r="K606" s="4"/>
      <c r="L606" s="4"/>
      <c r="M606" s="4"/>
      <c r="N606" s="4"/>
    </row>
    <row r="607" spans="8:14" x14ac:dyDescent="0.2">
      <c r="H607" s="4"/>
      <c r="I607" s="4"/>
      <c r="J607" s="4"/>
      <c r="K607" s="4"/>
      <c r="L607" s="4"/>
      <c r="M607" s="4"/>
      <c r="N607" s="4"/>
    </row>
    <row r="608" spans="8:14" x14ac:dyDescent="0.2">
      <c r="H608" s="4"/>
      <c r="I608" s="4"/>
      <c r="J608" s="4"/>
      <c r="K608" s="4"/>
      <c r="L608" s="4"/>
      <c r="M608" s="4"/>
      <c r="N608" s="4"/>
    </row>
    <row r="609" spans="8:14" x14ac:dyDescent="0.2">
      <c r="H609" s="4"/>
      <c r="I609" s="4"/>
      <c r="J609" s="4"/>
      <c r="K609" s="4"/>
      <c r="L609" s="4"/>
      <c r="M609" s="4"/>
      <c r="N609" s="4"/>
    </row>
    <row r="610" spans="8:14" x14ac:dyDescent="0.2">
      <c r="H610" s="4"/>
      <c r="I610" s="4"/>
      <c r="J610" s="4"/>
      <c r="K610" s="4"/>
      <c r="L610" s="4"/>
      <c r="M610" s="4"/>
      <c r="N610" s="4"/>
    </row>
    <row r="611" spans="8:14" x14ac:dyDescent="0.2">
      <c r="H611" s="4"/>
      <c r="I611" s="4"/>
      <c r="J611" s="4"/>
      <c r="K611" s="4"/>
      <c r="L611" s="4"/>
      <c r="M611" s="4"/>
      <c r="N611" s="4"/>
    </row>
    <row r="612" spans="8:14" x14ac:dyDescent="0.2">
      <c r="H612" s="4"/>
      <c r="I612" s="4"/>
      <c r="J612" s="4"/>
      <c r="K612" s="4"/>
      <c r="L612" s="4"/>
      <c r="M612" s="4"/>
      <c r="N612" s="4"/>
    </row>
    <row r="613" spans="8:14" x14ac:dyDescent="0.2">
      <c r="H613" s="4"/>
      <c r="I613" s="4"/>
      <c r="J613" s="4"/>
      <c r="K613" s="4"/>
      <c r="L613" s="4"/>
      <c r="M613" s="4"/>
      <c r="N613" s="4"/>
    </row>
    <row r="614" spans="8:14" x14ac:dyDescent="0.2">
      <c r="H614" s="4"/>
      <c r="I614" s="4"/>
      <c r="J614" s="4"/>
      <c r="K614" s="4"/>
      <c r="L614" s="4"/>
      <c r="M614" s="4"/>
      <c r="N614" s="4"/>
    </row>
    <row r="615" spans="8:14" x14ac:dyDescent="0.2">
      <c r="H615" s="4"/>
      <c r="I615" s="4"/>
      <c r="J615" s="4"/>
      <c r="K615" s="4"/>
      <c r="L615" s="4"/>
      <c r="M615" s="4"/>
      <c r="N615" s="4"/>
    </row>
    <row r="616" spans="8:14" x14ac:dyDescent="0.2">
      <c r="H616" s="4"/>
      <c r="I616" s="4"/>
      <c r="J616" s="4"/>
      <c r="K616" s="4"/>
      <c r="L616" s="4"/>
      <c r="M616" s="4"/>
      <c r="N616" s="4"/>
    </row>
    <row r="617" spans="8:14" x14ac:dyDescent="0.2">
      <c r="H617" s="4"/>
      <c r="I617" s="4"/>
      <c r="J617" s="4"/>
      <c r="K617" s="4"/>
      <c r="L617" s="4"/>
      <c r="M617" s="4"/>
      <c r="N617" s="4"/>
    </row>
    <row r="618" spans="8:14" x14ac:dyDescent="0.2">
      <c r="H618" s="4"/>
      <c r="I618" s="4"/>
      <c r="J618" s="4"/>
      <c r="K618" s="4"/>
      <c r="L618" s="4"/>
      <c r="M618" s="4"/>
      <c r="N618" s="4"/>
    </row>
    <row r="619" spans="8:14" x14ac:dyDescent="0.2">
      <c r="H619" s="4"/>
      <c r="I619" s="4"/>
      <c r="J619" s="4"/>
      <c r="K619" s="4"/>
      <c r="L619" s="4"/>
      <c r="M619" s="4"/>
      <c r="N619" s="4"/>
    </row>
    <row r="620" spans="8:14" x14ac:dyDescent="0.2">
      <c r="H620" s="4"/>
      <c r="I620" s="4"/>
      <c r="J620" s="4"/>
      <c r="K620" s="4"/>
      <c r="L620" s="4"/>
      <c r="M620" s="4"/>
      <c r="N620" s="4"/>
    </row>
    <row r="621" spans="8:14" x14ac:dyDescent="0.2">
      <c r="H621" s="4"/>
      <c r="I621" s="4"/>
      <c r="J621" s="4"/>
      <c r="K621" s="4"/>
      <c r="L621" s="4"/>
      <c r="M621" s="4"/>
      <c r="N621" s="4"/>
    </row>
    <row r="622" spans="8:14" x14ac:dyDescent="0.2">
      <c r="H622" s="4"/>
      <c r="I622" s="4"/>
      <c r="J622" s="4"/>
      <c r="K622" s="4"/>
      <c r="L622" s="4"/>
      <c r="M622" s="4"/>
      <c r="N622" s="4"/>
    </row>
    <row r="623" spans="8:14" x14ac:dyDescent="0.2">
      <c r="H623" s="4"/>
      <c r="I623" s="4"/>
      <c r="J623" s="4"/>
      <c r="K623" s="4"/>
      <c r="L623" s="4"/>
      <c r="M623" s="4"/>
      <c r="N623" s="4"/>
    </row>
    <row r="624" spans="8:14" x14ac:dyDescent="0.2">
      <c r="H624" s="4"/>
      <c r="I624" s="4"/>
      <c r="J624" s="4"/>
      <c r="K624" s="4"/>
      <c r="L624" s="4"/>
      <c r="M624" s="4"/>
      <c r="N624" s="4"/>
    </row>
    <row r="625" spans="8:14" x14ac:dyDescent="0.2">
      <c r="H625" s="4"/>
      <c r="I625" s="4"/>
      <c r="J625" s="4"/>
      <c r="K625" s="4"/>
      <c r="L625" s="4"/>
      <c r="M625" s="4"/>
      <c r="N625" s="4"/>
    </row>
    <row r="626" spans="8:14" x14ac:dyDescent="0.2">
      <c r="H626" s="4"/>
      <c r="I626" s="4"/>
      <c r="J626" s="4"/>
      <c r="K626" s="4"/>
      <c r="L626" s="4"/>
      <c r="M626" s="4"/>
      <c r="N626" s="4"/>
    </row>
    <row r="627" spans="8:14" x14ac:dyDescent="0.2">
      <c r="H627" s="4"/>
      <c r="I627" s="4"/>
      <c r="J627" s="4"/>
      <c r="K627" s="4"/>
      <c r="L627" s="4"/>
      <c r="M627" s="4"/>
      <c r="N627" s="4"/>
    </row>
    <row r="628" spans="8:14" x14ac:dyDescent="0.2">
      <c r="H628" s="4"/>
      <c r="I628" s="4"/>
      <c r="J628" s="4"/>
      <c r="K628" s="4"/>
      <c r="L628" s="4"/>
      <c r="M628" s="4"/>
      <c r="N628" s="4"/>
    </row>
    <row r="629" spans="8:14" x14ac:dyDescent="0.2">
      <c r="H629" s="4"/>
      <c r="I629" s="4"/>
      <c r="J629" s="4"/>
      <c r="K629" s="4"/>
      <c r="L629" s="4"/>
      <c r="M629" s="4"/>
      <c r="N629" s="4"/>
    </row>
    <row r="630" spans="8:14" x14ac:dyDescent="0.2">
      <c r="H630" s="4"/>
      <c r="I630" s="4"/>
      <c r="J630" s="4"/>
      <c r="K630" s="4"/>
      <c r="L630" s="4"/>
      <c r="M630" s="4"/>
      <c r="N630" s="4"/>
    </row>
    <row r="631" spans="8:14" x14ac:dyDescent="0.2">
      <c r="H631" s="4"/>
      <c r="I631" s="4"/>
      <c r="J631" s="4"/>
      <c r="K631" s="4"/>
      <c r="L631" s="4"/>
      <c r="M631" s="4"/>
      <c r="N631" s="4"/>
    </row>
    <row r="632" spans="8:14" x14ac:dyDescent="0.2">
      <c r="H632" s="4"/>
      <c r="I632" s="4"/>
      <c r="J632" s="4"/>
      <c r="K632" s="4"/>
      <c r="L632" s="4"/>
      <c r="M632" s="4"/>
      <c r="N632" s="4"/>
    </row>
    <row r="633" spans="8:14" x14ac:dyDescent="0.2">
      <c r="H633" s="4"/>
      <c r="I633" s="4"/>
      <c r="J633" s="4"/>
      <c r="K633" s="4"/>
      <c r="L633" s="4"/>
      <c r="M633" s="4"/>
      <c r="N633" s="4"/>
    </row>
    <row r="634" spans="8:14" x14ac:dyDescent="0.2">
      <c r="H634" s="4"/>
      <c r="I634" s="4"/>
      <c r="J634" s="4"/>
      <c r="K634" s="4"/>
      <c r="L634" s="4"/>
      <c r="M634" s="4"/>
      <c r="N634" s="4"/>
    </row>
    <row r="635" spans="8:14" x14ac:dyDescent="0.2">
      <c r="H635" s="4"/>
      <c r="I635" s="4"/>
      <c r="J635" s="4"/>
      <c r="K635" s="4"/>
      <c r="L635" s="4"/>
      <c r="M635" s="4"/>
      <c r="N635" s="4"/>
    </row>
    <row r="636" spans="8:14" x14ac:dyDescent="0.2">
      <c r="H636" s="4"/>
      <c r="I636" s="4"/>
      <c r="J636" s="4"/>
      <c r="K636" s="4"/>
      <c r="L636" s="4"/>
      <c r="M636" s="4"/>
      <c r="N636" s="4"/>
    </row>
    <row r="637" spans="8:14" x14ac:dyDescent="0.2">
      <c r="H637" s="4"/>
      <c r="I637" s="4"/>
      <c r="J637" s="4"/>
      <c r="K637" s="4"/>
      <c r="L637" s="4"/>
      <c r="M637" s="4"/>
      <c r="N637" s="4"/>
    </row>
    <row r="638" spans="8:14" x14ac:dyDescent="0.2">
      <c r="H638" s="4"/>
      <c r="I638" s="4"/>
      <c r="J638" s="4"/>
      <c r="K638" s="4"/>
      <c r="L638" s="4"/>
      <c r="M638" s="4"/>
      <c r="N638" s="4"/>
    </row>
    <row r="639" spans="8:14" x14ac:dyDescent="0.2">
      <c r="H639" s="4"/>
      <c r="I639" s="4"/>
      <c r="J639" s="4"/>
      <c r="K639" s="4"/>
      <c r="L639" s="4"/>
      <c r="M639" s="4"/>
      <c r="N639" s="4"/>
    </row>
    <row r="640" spans="8:14" x14ac:dyDescent="0.2">
      <c r="H640" s="4"/>
      <c r="I640" s="4"/>
      <c r="J640" s="4"/>
      <c r="K640" s="4"/>
      <c r="L640" s="4"/>
      <c r="M640" s="4"/>
      <c r="N640" s="4"/>
    </row>
    <row r="641" spans="8:14" x14ac:dyDescent="0.2">
      <c r="H641" s="4"/>
      <c r="I641" s="4"/>
      <c r="J641" s="4"/>
      <c r="K641" s="4"/>
      <c r="L641" s="4"/>
      <c r="M641" s="4"/>
      <c r="N641" s="4"/>
    </row>
    <row r="642" spans="8:14" x14ac:dyDescent="0.2">
      <c r="H642" s="4"/>
      <c r="I642" s="4"/>
      <c r="J642" s="4"/>
      <c r="K642" s="4"/>
      <c r="L642" s="4"/>
      <c r="M642" s="4"/>
      <c r="N642" s="4"/>
    </row>
    <row r="643" spans="8:14" x14ac:dyDescent="0.2">
      <c r="H643" s="4"/>
      <c r="I643" s="4"/>
      <c r="J643" s="4"/>
      <c r="K643" s="4"/>
      <c r="L643" s="4"/>
      <c r="M643" s="4"/>
      <c r="N643" s="4"/>
    </row>
    <row r="644" spans="8:14" x14ac:dyDescent="0.2">
      <c r="H644" s="4"/>
      <c r="I644" s="4"/>
      <c r="J644" s="4"/>
      <c r="K644" s="4"/>
      <c r="L644" s="4"/>
      <c r="M644" s="4"/>
      <c r="N644" s="4"/>
    </row>
    <row r="645" spans="8:14" x14ac:dyDescent="0.2">
      <c r="H645" s="4"/>
      <c r="I645" s="4"/>
      <c r="J645" s="4"/>
      <c r="K645" s="4"/>
      <c r="L645" s="4"/>
      <c r="M645" s="4"/>
      <c r="N645" s="4"/>
    </row>
    <row r="646" spans="8:14" x14ac:dyDescent="0.2">
      <c r="H646" s="4"/>
      <c r="I646" s="4"/>
      <c r="J646" s="4"/>
      <c r="K646" s="4"/>
      <c r="L646" s="4"/>
      <c r="M646" s="4"/>
      <c r="N646" s="4"/>
    </row>
    <row r="647" spans="8:14" x14ac:dyDescent="0.2">
      <c r="H647" s="4"/>
      <c r="I647" s="4"/>
      <c r="J647" s="4"/>
      <c r="K647" s="4"/>
      <c r="L647" s="4"/>
      <c r="M647" s="4"/>
      <c r="N647" s="4"/>
    </row>
    <row r="648" spans="8:14" x14ac:dyDescent="0.2">
      <c r="H648" s="4"/>
      <c r="I648" s="4"/>
      <c r="J648" s="4"/>
      <c r="K648" s="4"/>
      <c r="L648" s="4"/>
      <c r="M648" s="4"/>
      <c r="N648" s="4"/>
    </row>
    <row r="649" spans="8:14" x14ac:dyDescent="0.2">
      <c r="H649" s="4"/>
      <c r="I649" s="4"/>
      <c r="J649" s="4"/>
      <c r="K649" s="4"/>
      <c r="L649" s="4"/>
      <c r="M649" s="4"/>
      <c r="N649" s="4"/>
    </row>
    <row r="650" spans="8:14" x14ac:dyDescent="0.2">
      <c r="H650" s="4"/>
      <c r="I650" s="4"/>
      <c r="J650" s="4"/>
      <c r="K650" s="4"/>
      <c r="L650" s="4"/>
      <c r="M650" s="4"/>
      <c r="N650" s="4"/>
    </row>
    <row r="651" spans="8:14" x14ac:dyDescent="0.2">
      <c r="H651" s="4"/>
      <c r="I651" s="4"/>
      <c r="J651" s="4"/>
      <c r="K651" s="4"/>
      <c r="L651" s="4"/>
      <c r="M651" s="4"/>
      <c r="N651" s="4"/>
    </row>
    <row r="652" spans="8:14" x14ac:dyDescent="0.2">
      <c r="H652" s="4"/>
      <c r="I652" s="4"/>
      <c r="J652" s="4"/>
      <c r="K652" s="4"/>
      <c r="L652" s="4"/>
      <c r="M652" s="4"/>
      <c r="N652" s="4"/>
    </row>
    <row r="653" spans="8:14" x14ac:dyDescent="0.2">
      <c r="H653" s="4"/>
      <c r="I653" s="4"/>
      <c r="J653" s="4"/>
      <c r="K653" s="4"/>
      <c r="L653" s="4"/>
      <c r="M653" s="4"/>
      <c r="N653" s="4"/>
    </row>
    <row r="654" spans="8:14" x14ac:dyDescent="0.2">
      <c r="H654" s="4"/>
      <c r="I654" s="4"/>
      <c r="J654" s="4"/>
      <c r="K654" s="4"/>
      <c r="L654" s="4"/>
      <c r="M654" s="4"/>
      <c r="N654" s="4"/>
    </row>
    <row r="655" spans="8:14" x14ac:dyDescent="0.2">
      <c r="H655" s="4"/>
      <c r="I655" s="4"/>
      <c r="J655" s="4"/>
      <c r="K655" s="4"/>
      <c r="L655" s="4"/>
      <c r="M655" s="4"/>
      <c r="N655" s="4"/>
    </row>
    <row r="656" spans="8:14" x14ac:dyDescent="0.2">
      <c r="H656" s="4"/>
      <c r="I656" s="4"/>
      <c r="J656" s="4"/>
      <c r="K656" s="4"/>
      <c r="L656" s="4"/>
      <c r="M656" s="4"/>
      <c r="N656" s="4"/>
    </row>
    <row r="657" spans="8:14" x14ac:dyDescent="0.2">
      <c r="H657" s="4"/>
      <c r="I657" s="4"/>
      <c r="J657" s="4"/>
      <c r="K657" s="4"/>
      <c r="L657" s="4"/>
      <c r="M657" s="4"/>
      <c r="N657" s="4"/>
    </row>
    <row r="658" spans="8:14" x14ac:dyDescent="0.2">
      <c r="H658" s="4"/>
      <c r="I658" s="4"/>
      <c r="J658" s="4"/>
      <c r="K658" s="4"/>
      <c r="L658" s="4"/>
      <c r="M658" s="4"/>
      <c r="N658" s="4"/>
    </row>
    <row r="659" spans="8:14" x14ac:dyDescent="0.2">
      <c r="H659" s="4"/>
      <c r="I659" s="4"/>
      <c r="J659" s="4"/>
      <c r="K659" s="4"/>
      <c r="L659" s="4"/>
      <c r="M659" s="4"/>
      <c r="N659" s="4"/>
    </row>
    <row r="660" spans="8:14" x14ac:dyDescent="0.2">
      <c r="H660" s="4"/>
      <c r="I660" s="4"/>
      <c r="J660" s="4"/>
      <c r="K660" s="4"/>
      <c r="L660" s="4"/>
      <c r="M660" s="4"/>
      <c r="N660" s="4"/>
    </row>
    <row r="661" spans="8:14" x14ac:dyDescent="0.2">
      <c r="H661" s="4"/>
      <c r="I661" s="4"/>
      <c r="J661" s="4"/>
      <c r="K661" s="4"/>
      <c r="L661" s="4"/>
      <c r="M661" s="4"/>
      <c r="N661" s="4"/>
    </row>
    <row r="662" spans="8:14" x14ac:dyDescent="0.2">
      <c r="H662" s="4"/>
      <c r="I662" s="4"/>
      <c r="J662" s="4"/>
      <c r="K662" s="4"/>
      <c r="L662" s="4"/>
      <c r="M662" s="4"/>
      <c r="N662" s="4"/>
    </row>
    <row r="663" spans="8:14" x14ac:dyDescent="0.2">
      <c r="H663" s="4"/>
      <c r="I663" s="4"/>
      <c r="J663" s="4"/>
      <c r="K663" s="4"/>
      <c r="L663" s="4"/>
      <c r="M663" s="4"/>
      <c r="N663" s="4"/>
    </row>
    <row r="664" spans="8:14" x14ac:dyDescent="0.2">
      <c r="H664" s="4"/>
      <c r="I664" s="4"/>
      <c r="J664" s="4"/>
      <c r="K664" s="4"/>
      <c r="L664" s="4"/>
      <c r="M664" s="4"/>
      <c r="N664" s="4"/>
    </row>
    <row r="665" spans="8:14" x14ac:dyDescent="0.2">
      <c r="H665" s="4"/>
      <c r="I665" s="4"/>
      <c r="J665" s="4"/>
      <c r="K665" s="4"/>
      <c r="L665" s="4"/>
      <c r="M665" s="4"/>
      <c r="N665" s="4"/>
    </row>
    <row r="666" spans="8:14" x14ac:dyDescent="0.2">
      <c r="H666" s="4"/>
      <c r="I666" s="4"/>
      <c r="J666" s="4"/>
      <c r="K666" s="4"/>
      <c r="L666" s="4"/>
      <c r="M666" s="4"/>
      <c r="N666" s="4"/>
    </row>
    <row r="667" spans="8:14" x14ac:dyDescent="0.2">
      <c r="H667" s="4"/>
      <c r="I667" s="4"/>
      <c r="J667" s="4"/>
      <c r="K667" s="4"/>
      <c r="L667" s="4"/>
      <c r="M667" s="4"/>
      <c r="N667" s="4"/>
    </row>
    <row r="668" spans="8:14" x14ac:dyDescent="0.2">
      <c r="H668" s="4"/>
      <c r="I668" s="4"/>
      <c r="J668" s="4"/>
      <c r="K668" s="4"/>
      <c r="L668" s="4"/>
      <c r="M668" s="4"/>
      <c r="N668" s="4"/>
    </row>
    <row r="669" spans="8:14" x14ac:dyDescent="0.2">
      <c r="H669" s="4"/>
      <c r="I669" s="4"/>
      <c r="J669" s="4"/>
      <c r="K669" s="4"/>
      <c r="L669" s="4"/>
      <c r="M669" s="4"/>
      <c r="N669" s="4"/>
    </row>
    <row r="670" spans="8:14" x14ac:dyDescent="0.2">
      <c r="H670" s="4"/>
      <c r="I670" s="4"/>
      <c r="J670" s="4"/>
      <c r="K670" s="4"/>
      <c r="L670" s="4"/>
      <c r="M670" s="4"/>
      <c r="N670" s="4"/>
    </row>
    <row r="671" spans="8:14" x14ac:dyDescent="0.2">
      <c r="H671" s="4"/>
      <c r="I671" s="4"/>
      <c r="J671" s="4"/>
      <c r="K671" s="4"/>
      <c r="L671" s="4"/>
      <c r="M671" s="4"/>
      <c r="N671" s="4"/>
    </row>
    <row r="672" spans="8:14" x14ac:dyDescent="0.2">
      <c r="H672" s="4"/>
      <c r="I672" s="4"/>
      <c r="J672" s="4"/>
      <c r="K672" s="4"/>
      <c r="L672" s="4"/>
      <c r="M672" s="4"/>
      <c r="N672" s="4"/>
    </row>
    <row r="673" spans="8:14" x14ac:dyDescent="0.2">
      <c r="H673" s="4"/>
      <c r="I673" s="4"/>
      <c r="J673" s="4"/>
      <c r="K673" s="4"/>
      <c r="L673" s="4"/>
      <c r="M673" s="4"/>
      <c r="N673" s="4"/>
    </row>
    <row r="674" spans="8:14" x14ac:dyDescent="0.2">
      <c r="H674" s="4"/>
      <c r="I674" s="4"/>
      <c r="J674" s="4"/>
      <c r="K674" s="4"/>
      <c r="L674" s="4"/>
      <c r="M674" s="4"/>
      <c r="N674" s="4"/>
    </row>
    <row r="675" spans="8:14" x14ac:dyDescent="0.2">
      <c r="H675" s="4"/>
      <c r="I675" s="4"/>
      <c r="J675" s="4"/>
      <c r="K675" s="4"/>
      <c r="L675" s="4"/>
      <c r="M675" s="4"/>
      <c r="N675" s="4"/>
    </row>
    <row r="676" spans="8:14" x14ac:dyDescent="0.2">
      <c r="H676" s="4"/>
      <c r="I676" s="4"/>
      <c r="J676" s="4"/>
      <c r="K676" s="4"/>
      <c r="L676" s="4"/>
      <c r="M676" s="4"/>
      <c r="N676" s="4"/>
    </row>
    <row r="677" spans="8:14" x14ac:dyDescent="0.2">
      <c r="H677" s="4"/>
      <c r="I677" s="4"/>
      <c r="J677" s="4"/>
      <c r="K677" s="4"/>
      <c r="L677" s="4"/>
      <c r="M677" s="4"/>
      <c r="N677" s="4"/>
    </row>
    <row r="678" spans="8:14" x14ac:dyDescent="0.2">
      <c r="H678" s="4"/>
      <c r="I678" s="4"/>
      <c r="J678" s="4"/>
      <c r="K678" s="4"/>
      <c r="L678" s="4"/>
      <c r="M678" s="4"/>
      <c r="N678" s="4"/>
    </row>
    <row r="679" spans="8:14" x14ac:dyDescent="0.2">
      <c r="H679" s="4"/>
      <c r="I679" s="4"/>
      <c r="J679" s="4"/>
      <c r="K679" s="4"/>
      <c r="L679" s="4"/>
      <c r="M679" s="4"/>
      <c r="N679" s="4"/>
    </row>
    <row r="680" spans="8:14" x14ac:dyDescent="0.2">
      <c r="H680" s="4"/>
      <c r="I680" s="4"/>
      <c r="J680" s="4"/>
      <c r="K680" s="4"/>
      <c r="L680" s="4"/>
      <c r="M680" s="4"/>
      <c r="N680" s="4"/>
    </row>
    <row r="681" spans="8:14" x14ac:dyDescent="0.2">
      <c r="H681" s="4"/>
      <c r="I681" s="4"/>
      <c r="J681" s="4"/>
      <c r="K681" s="4"/>
      <c r="L681" s="4"/>
      <c r="M681" s="4"/>
      <c r="N681" s="4"/>
    </row>
    <row r="682" spans="8:14" x14ac:dyDescent="0.2">
      <c r="H682" s="4"/>
      <c r="I682" s="4"/>
      <c r="J682" s="4"/>
      <c r="K682" s="4"/>
      <c r="L682" s="4"/>
      <c r="M682" s="4"/>
      <c r="N682" s="4"/>
    </row>
    <row r="683" spans="8:14" x14ac:dyDescent="0.2">
      <c r="H683" s="4"/>
      <c r="I683" s="4"/>
      <c r="J683" s="4"/>
      <c r="K683" s="4"/>
      <c r="L683" s="4"/>
      <c r="M683" s="4"/>
      <c r="N683" s="4"/>
    </row>
    <row r="684" spans="8:14" x14ac:dyDescent="0.2">
      <c r="H684" s="4"/>
      <c r="I684" s="4"/>
      <c r="J684" s="4"/>
      <c r="K684" s="4"/>
      <c r="L684" s="4"/>
      <c r="M684" s="4"/>
      <c r="N684" s="4"/>
    </row>
    <row r="685" spans="8:14" x14ac:dyDescent="0.2">
      <c r="H685" s="4"/>
      <c r="I685" s="4"/>
      <c r="J685" s="4"/>
      <c r="K685" s="4"/>
      <c r="L685" s="4"/>
      <c r="M685" s="4"/>
      <c r="N685" s="4"/>
    </row>
    <row r="686" spans="8:14" x14ac:dyDescent="0.2">
      <c r="H686" s="4"/>
      <c r="I686" s="4"/>
      <c r="J686" s="4"/>
      <c r="K686" s="4"/>
      <c r="L686" s="4"/>
      <c r="M686" s="4"/>
      <c r="N686" s="4"/>
    </row>
    <row r="687" spans="8:14" x14ac:dyDescent="0.2">
      <c r="H687" s="4"/>
      <c r="I687" s="4"/>
      <c r="J687" s="4"/>
      <c r="K687" s="4"/>
      <c r="L687" s="4"/>
      <c r="M687" s="4"/>
      <c r="N687" s="4"/>
    </row>
    <row r="688" spans="8:14" x14ac:dyDescent="0.2">
      <c r="H688" s="4"/>
      <c r="I688" s="4"/>
      <c r="J688" s="4"/>
      <c r="K688" s="4"/>
      <c r="L688" s="4"/>
      <c r="M688" s="4"/>
      <c r="N688" s="4"/>
    </row>
    <row r="689" spans="8:14" x14ac:dyDescent="0.2">
      <c r="H689" s="4"/>
      <c r="I689" s="4"/>
      <c r="J689" s="4"/>
      <c r="K689" s="4"/>
      <c r="L689" s="4"/>
      <c r="M689" s="4"/>
      <c r="N689" s="4"/>
    </row>
    <row r="690" spans="8:14" x14ac:dyDescent="0.2">
      <c r="H690" s="4"/>
      <c r="I690" s="4"/>
      <c r="J690" s="4"/>
      <c r="K690" s="4"/>
      <c r="L690" s="4"/>
      <c r="M690" s="4"/>
      <c r="N690" s="4"/>
    </row>
    <row r="691" spans="8:14" x14ac:dyDescent="0.2">
      <c r="H691" s="4"/>
      <c r="I691" s="4"/>
      <c r="J691" s="4"/>
      <c r="K691" s="4"/>
      <c r="L691" s="4"/>
      <c r="M691" s="4"/>
      <c r="N691" s="4"/>
    </row>
    <row r="692" spans="8:14" x14ac:dyDescent="0.2">
      <c r="H692" s="4"/>
      <c r="I692" s="4"/>
      <c r="J692" s="4"/>
      <c r="K692" s="4"/>
      <c r="L692" s="4"/>
      <c r="M692" s="4"/>
      <c r="N692" s="4"/>
    </row>
    <row r="693" spans="8:14" x14ac:dyDescent="0.2">
      <c r="H693" s="4"/>
      <c r="I693" s="4"/>
      <c r="J693" s="4"/>
      <c r="K693" s="4"/>
      <c r="L693" s="4"/>
      <c r="M693" s="4"/>
      <c r="N693" s="4"/>
    </row>
    <row r="694" spans="8:14" x14ac:dyDescent="0.2">
      <c r="H694" s="4"/>
      <c r="I694" s="4"/>
      <c r="J694" s="4"/>
      <c r="K694" s="4"/>
      <c r="L694" s="4"/>
      <c r="M694" s="4"/>
      <c r="N694" s="4"/>
    </row>
    <row r="695" spans="8:14" x14ac:dyDescent="0.2">
      <c r="H695" s="4"/>
      <c r="I695" s="4"/>
      <c r="J695" s="4"/>
      <c r="K695" s="4"/>
      <c r="L695" s="4"/>
      <c r="M695" s="4"/>
      <c r="N695" s="4"/>
    </row>
    <row r="696" spans="8:14" x14ac:dyDescent="0.2">
      <c r="H696" s="4"/>
      <c r="I696" s="4"/>
      <c r="J696" s="4"/>
      <c r="K696" s="4"/>
      <c r="L696" s="4"/>
      <c r="M696" s="4"/>
      <c r="N696" s="4"/>
    </row>
    <row r="697" spans="8:14" x14ac:dyDescent="0.2">
      <c r="H697" s="4"/>
      <c r="I697" s="4"/>
      <c r="J697" s="4"/>
      <c r="K697" s="4"/>
      <c r="L697" s="4"/>
      <c r="M697" s="4"/>
      <c r="N697" s="4"/>
    </row>
    <row r="698" spans="8:14" x14ac:dyDescent="0.2">
      <c r="H698" s="4"/>
      <c r="I698" s="4"/>
      <c r="J698" s="4"/>
      <c r="K698" s="4"/>
      <c r="L698" s="4"/>
      <c r="M698" s="4"/>
      <c r="N698" s="4"/>
    </row>
    <row r="699" spans="8:14" x14ac:dyDescent="0.2">
      <c r="H699" s="4"/>
      <c r="I699" s="4"/>
      <c r="J699" s="4"/>
      <c r="K699" s="4"/>
      <c r="L699" s="4"/>
      <c r="M699" s="4"/>
      <c r="N699" s="4"/>
    </row>
    <row r="700" spans="8:14" x14ac:dyDescent="0.2">
      <c r="H700" s="4"/>
      <c r="I700" s="4"/>
      <c r="J700" s="4"/>
      <c r="K700" s="4"/>
      <c r="L700" s="4"/>
      <c r="M700" s="4"/>
      <c r="N700" s="4"/>
    </row>
    <row r="701" spans="8:14" x14ac:dyDescent="0.2">
      <c r="H701" s="4"/>
      <c r="I701" s="4"/>
      <c r="J701" s="4"/>
      <c r="K701" s="4"/>
      <c r="L701" s="4"/>
      <c r="M701" s="4"/>
      <c r="N701" s="4"/>
    </row>
    <row r="702" spans="8:14" x14ac:dyDescent="0.2">
      <c r="H702" s="4"/>
      <c r="I702" s="4"/>
      <c r="J702" s="4"/>
      <c r="K702" s="4"/>
      <c r="L702" s="4"/>
      <c r="M702" s="4"/>
      <c r="N702" s="4"/>
    </row>
    <row r="703" spans="8:14" x14ac:dyDescent="0.2">
      <c r="H703" s="4"/>
      <c r="I703" s="4"/>
      <c r="J703" s="4"/>
      <c r="K703" s="4"/>
      <c r="L703" s="4"/>
      <c r="M703" s="4"/>
      <c r="N703" s="4"/>
    </row>
    <row r="704" spans="8:14" x14ac:dyDescent="0.2">
      <c r="H704" s="4"/>
      <c r="I704" s="4"/>
      <c r="J704" s="4"/>
      <c r="K704" s="4"/>
      <c r="L704" s="4"/>
      <c r="M704" s="4"/>
      <c r="N704" s="4"/>
    </row>
    <row r="705" spans="8:14" x14ac:dyDescent="0.2">
      <c r="H705" s="4"/>
      <c r="I705" s="4"/>
      <c r="J705" s="4"/>
      <c r="K705" s="4"/>
      <c r="L705" s="4"/>
      <c r="M705" s="4"/>
      <c r="N705" s="4"/>
    </row>
    <row r="706" spans="8:14" x14ac:dyDescent="0.2">
      <c r="H706" s="4"/>
      <c r="I706" s="4"/>
      <c r="J706" s="4"/>
      <c r="K706" s="4"/>
      <c r="L706" s="4"/>
      <c r="M706" s="4"/>
      <c r="N706" s="4"/>
    </row>
    <row r="707" spans="8:14" x14ac:dyDescent="0.2">
      <c r="H707" s="4"/>
      <c r="I707" s="4"/>
      <c r="J707" s="4"/>
      <c r="K707" s="4"/>
      <c r="L707" s="4"/>
      <c r="M707" s="4"/>
      <c r="N707" s="4"/>
    </row>
    <row r="708" spans="8:14" x14ac:dyDescent="0.2">
      <c r="H708" s="4"/>
      <c r="I708" s="4"/>
      <c r="J708" s="4"/>
      <c r="K708" s="4"/>
      <c r="L708" s="4"/>
      <c r="M708" s="4"/>
      <c r="N708" s="4"/>
    </row>
    <row r="709" spans="8:14" x14ac:dyDescent="0.2">
      <c r="H709" s="4"/>
      <c r="I709" s="4"/>
      <c r="J709" s="4"/>
      <c r="K709" s="4"/>
      <c r="L709" s="4"/>
      <c r="M709" s="4"/>
      <c r="N709" s="4"/>
    </row>
    <row r="710" spans="8:14" x14ac:dyDescent="0.2">
      <c r="H710" s="4"/>
      <c r="I710" s="4"/>
      <c r="J710" s="4"/>
      <c r="K710" s="4"/>
      <c r="L710" s="4"/>
      <c r="M710" s="4"/>
      <c r="N710" s="4"/>
    </row>
    <row r="711" spans="8:14" x14ac:dyDescent="0.2">
      <c r="H711" s="4"/>
      <c r="I711" s="4"/>
      <c r="J711" s="4"/>
      <c r="K711" s="4"/>
      <c r="L711" s="4"/>
      <c r="M711" s="4"/>
      <c r="N711" s="4"/>
    </row>
    <row r="712" spans="8:14" x14ac:dyDescent="0.2">
      <c r="H712" s="4"/>
      <c r="I712" s="4"/>
      <c r="J712" s="4"/>
      <c r="K712" s="4"/>
      <c r="L712" s="4"/>
      <c r="M712" s="4"/>
      <c r="N712" s="4"/>
    </row>
    <row r="713" spans="8:14" x14ac:dyDescent="0.2">
      <c r="H713" s="4"/>
      <c r="I713" s="4"/>
      <c r="J713" s="4"/>
      <c r="K713" s="4"/>
      <c r="L713" s="4"/>
      <c r="M713" s="4"/>
      <c r="N713" s="4"/>
    </row>
    <row r="714" spans="8:14" x14ac:dyDescent="0.2">
      <c r="H714" s="4"/>
      <c r="I714" s="4"/>
      <c r="J714" s="4"/>
      <c r="K714" s="4"/>
      <c r="L714" s="4"/>
      <c r="M714" s="4"/>
      <c r="N714" s="4"/>
    </row>
    <row r="715" spans="8:14" x14ac:dyDescent="0.2">
      <c r="H715" s="4"/>
      <c r="I715" s="4"/>
      <c r="J715" s="4"/>
      <c r="K715" s="4"/>
      <c r="L715" s="4"/>
      <c r="M715" s="4"/>
      <c r="N715" s="4"/>
    </row>
    <row r="716" spans="8:14" x14ac:dyDescent="0.2">
      <c r="H716" s="4"/>
      <c r="I716" s="4"/>
      <c r="J716" s="4"/>
      <c r="K716" s="4"/>
      <c r="L716" s="4"/>
      <c r="M716" s="4"/>
      <c r="N716" s="4"/>
    </row>
    <row r="717" spans="8:14" x14ac:dyDescent="0.2">
      <c r="H717" s="4"/>
      <c r="I717" s="4"/>
      <c r="J717" s="4"/>
      <c r="K717" s="4"/>
      <c r="L717" s="4"/>
      <c r="M717" s="4"/>
      <c r="N717" s="4"/>
    </row>
    <row r="718" spans="8:14" x14ac:dyDescent="0.2">
      <c r="H718" s="4"/>
      <c r="I718" s="4"/>
      <c r="J718" s="4"/>
      <c r="K718" s="4"/>
      <c r="L718" s="4"/>
      <c r="M718" s="4"/>
      <c r="N718" s="4"/>
    </row>
    <row r="719" spans="8:14" x14ac:dyDescent="0.2">
      <c r="H719" s="4"/>
      <c r="I719" s="4"/>
      <c r="J719" s="4"/>
      <c r="K719" s="4"/>
      <c r="L719" s="4"/>
      <c r="M719" s="4"/>
      <c r="N719" s="4"/>
    </row>
    <row r="720" spans="8:14" x14ac:dyDescent="0.2">
      <c r="H720" s="4"/>
      <c r="I720" s="4"/>
      <c r="J720" s="4"/>
      <c r="K720" s="4"/>
      <c r="L720" s="4"/>
      <c r="M720" s="4"/>
      <c r="N720" s="4"/>
    </row>
    <row r="721" spans="8:14" x14ac:dyDescent="0.2">
      <c r="H721" s="4"/>
      <c r="I721" s="4"/>
      <c r="J721" s="4"/>
      <c r="K721" s="4"/>
      <c r="L721" s="4"/>
      <c r="M721" s="4"/>
      <c r="N721" s="4"/>
    </row>
    <row r="722" spans="8:14" x14ac:dyDescent="0.2">
      <c r="H722" s="4"/>
      <c r="I722" s="4"/>
      <c r="J722" s="4"/>
      <c r="K722" s="4"/>
      <c r="L722" s="4"/>
      <c r="M722" s="4"/>
      <c r="N722" s="4"/>
    </row>
    <row r="723" spans="8:14" x14ac:dyDescent="0.2">
      <c r="H723" s="4"/>
      <c r="I723" s="4"/>
      <c r="J723" s="4"/>
      <c r="K723" s="4"/>
      <c r="L723" s="4"/>
      <c r="M723" s="4"/>
      <c r="N723" s="4"/>
    </row>
    <row r="724" spans="8:14" x14ac:dyDescent="0.2">
      <c r="H724" s="4"/>
      <c r="I724" s="4"/>
      <c r="J724" s="4"/>
      <c r="K724" s="4"/>
      <c r="L724" s="4"/>
      <c r="M724" s="4"/>
      <c r="N724" s="4"/>
    </row>
    <row r="725" spans="8:14" x14ac:dyDescent="0.2">
      <c r="H725" s="4"/>
      <c r="I725" s="4"/>
      <c r="J725" s="4"/>
      <c r="K725" s="4"/>
      <c r="L725" s="4"/>
      <c r="M725" s="4"/>
      <c r="N725" s="4"/>
    </row>
    <row r="726" spans="8:14" x14ac:dyDescent="0.2">
      <c r="H726" s="4"/>
      <c r="I726" s="4"/>
      <c r="J726" s="4"/>
      <c r="K726" s="4"/>
      <c r="L726" s="4"/>
      <c r="M726" s="4"/>
      <c r="N726" s="4"/>
    </row>
    <row r="727" spans="8:14" x14ac:dyDescent="0.2">
      <c r="H727" s="4"/>
      <c r="I727" s="4"/>
      <c r="J727" s="4"/>
      <c r="K727" s="4"/>
      <c r="L727" s="4"/>
      <c r="M727" s="4"/>
      <c r="N727" s="4"/>
    </row>
    <row r="728" spans="8:14" x14ac:dyDescent="0.2">
      <c r="H728" s="4"/>
      <c r="I728" s="4"/>
      <c r="J728" s="4"/>
      <c r="K728" s="4"/>
      <c r="L728" s="4"/>
      <c r="M728" s="4"/>
      <c r="N728" s="4"/>
    </row>
    <row r="729" spans="8:14" x14ac:dyDescent="0.2">
      <c r="H729" s="4"/>
      <c r="I729" s="4"/>
      <c r="J729" s="4"/>
      <c r="K729" s="4"/>
      <c r="L729" s="4"/>
      <c r="M729" s="4"/>
      <c r="N729" s="4"/>
    </row>
    <row r="730" spans="8:14" x14ac:dyDescent="0.2">
      <c r="H730" s="4"/>
      <c r="I730" s="4"/>
      <c r="J730" s="4"/>
      <c r="K730" s="4"/>
      <c r="L730" s="4"/>
      <c r="M730" s="4"/>
      <c r="N730" s="4"/>
    </row>
    <row r="731" spans="8:14" x14ac:dyDescent="0.2">
      <c r="H731" s="4"/>
      <c r="I731" s="4"/>
      <c r="J731" s="4"/>
      <c r="K731" s="4"/>
      <c r="L731" s="4"/>
      <c r="M731" s="4"/>
      <c r="N731" s="4"/>
    </row>
    <row r="732" spans="8:14" x14ac:dyDescent="0.2">
      <c r="H732" s="4"/>
      <c r="I732" s="4"/>
      <c r="J732" s="4"/>
      <c r="K732" s="4"/>
      <c r="L732" s="4"/>
      <c r="M732" s="4"/>
      <c r="N732" s="4"/>
    </row>
    <row r="733" spans="8:14" x14ac:dyDescent="0.2">
      <c r="H733" s="4"/>
      <c r="I733" s="4"/>
      <c r="J733" s="4"/>
      <c r="K733" s="4"/>
      <c r="L733" s="4"/>
      <c r="M733" s="4"/>
      <c r="N733" s="4"/>
    </row>
    <row r="734" spans="8:14" x14ac:dyDescent="0.2">
      <c r="H734" s="4"/>
      <c r="I734" s="4"/>
      <c r="J734" s="4"/>
      <c r="K734" s="4"/>
      <c r="L734" s="4"/>
      <c r="M734" s="4"/>
      <c r="N734" s="4"/>
    </row>
    <row r="735" spans="8:14" x14ac:dyDescent="0.2">
      <c r="H735" s="4"/>
      <c r="I735" s="4"/>
      <c r="J735" s="4"/>
      <c r="K735" s="4"/>
      <c r="L735" s="4"/>
      <c r="M735" s="4"/>
      <c r="N735" s="4"/>
    </row>
    <row r="736" spans="8:14" x14ac:dyDescent="0.2">
      <c r="H736" s="4"/>
      <c r="I736" s="4"/>
      <c r="J736" s="4"/>
      <c r="K736" s="4"/>
      <c r="L736" s="4"/>
      <c r="M736" s="4"/>
      <c r="N736" s="4"/>
    </row>
    <row r="737" spans="8:14" x14ac:dyDescent="0.2">
      <c r="H737" s="4"/>
      <c r="I737" s="4"/>
      <c r="J737" s="4"/>
      <c r="K737" s="4"/>
      <c r="L737" s="4"/>
      <c r="M737" s="4"/>
      <c r="N737" s="4"/>
    </row>
    <row r="738" spans="8:14" x14ac:dyDescent="0.2">
      <c r="H738" s="4"/>
      <c r="I738" s="4"/>
      <c r="J738" s="4"/>
      <c r="K738" s="4"/>
      <c r="L738" s="4"/>
      <c r="M738" s="4"/>
      <c r="N738" s="4"/>
    </row>
    <row r="739" spans="8:14" x14ac:dyDescent="0.2">
      <c r="H739" s="4"/>
      <c r="I739" s="4"/>
      <c r="J739" s="4"/>
      <c r="K739" s="4"/>
      <c r="L739" s="4"/>
      <c r="M739" s="4"/>
      <c r="N739" s="4"/>
    </row>
    <row r="740" spans="8:14" x14ac:dyDescent="0.2">
      <c r="H740" s="4"/>
      <c r="I740" s="4"/>
      <c r="J740" s="4"/>
      <c r="K740" s="4"/>
      <c r="L740" s="4"/>
      <c r="M740" s="4"/>
      <c r="N740" s="4"/>
    </row>
    <row r="741" spans="8:14" x14ac:dyDescent="0.2">
      <c r="H741" s="4"/>
      <c r="I741" s="4"/>
      <c r="J741" s="4"/>
      <c r="K741" s="4"/>
      <c r="L741" s="4"/>
      <c r="M741" s="4"/>
      <c r="N741" s="4"/>
    </row>
    <row r="742" spans="8:14" x14ac:dyDescent="0.2">
      <c r="H742" s="4"/>
      <c r="I742" s="4"/>
      <c r="J742" s="4"/>
      <c r="K742" s="4"/>
      <c r="L742" s="4"/>
      <c r="M742" s="4"/>
      <c r="N742" s="4"/>
    </row>
    <row r="743" spans="8:14" x14ac:dyDescent="0.2">
      <c r="H743" s="4"/>
      <c r="I743" s="4"/>
      <c r="J743" s="4"/>
      <c r="K743" s="4"/>
      <c r="L743" s="4"/>
      <c r="M743" s="4"/>
      <c r="N743" s="4"/>
    </row>
    <row r="744" spans="8:14" x14ac:dyDescent="0.2">
      <c r="H744" s="4"/>
      <c r="I744" s="4"/>
      <c r="J744" s="4"/>
      <c r="K744" s="4"/>
      <c r="L744" s="4"/>
      <c r="M744" s="4"/>
      <c r="N744" s="4"/>
    </row>
    <row r="745" spans="8:14" x14ac:dyDescent="0.2">
      <c r="H745" s="4"/>
      <c r="I745" s="4"/>
      <c r="J745" s="4"/>
      <c r="K745" s="4"/>
      <c r="L745" s="4"/>
      <c r="M745" s="4"/>
      <c r="N745" s="4"/>
    </row>
    <row r="746" spans="8:14" x14ac:dyDescent="0.2">
      <c r="H746" s="4"/>
      <c r="I746" s="4"/>
      <c r="J746" s="4"/>
      <c r="K746" s="4"/>
      <c r="L746" s="4"/>
      <c r="M746" s="4"/>
      <c r="N746" s="4"/>
    </row>
    <row r="747" spans="8:14" x14ac:dyDescent="0.2">
      <c r="H747" s="4"/>
      <c r="I747" s="4"/>
      <c r="J747" s="4"/>
      <c r="K747" s="4"/>
      <c r="L747" s="4"/>
      <c r="M747" s="4"/>
      <c r="N747" s="4"/>
    </row>
    <row r="748" spans="8:14" x14ac:dyDescent="0.2">
      <c r="H748" s="4"/>
      <c r="I748" s="4"/>
      <c r="J748" s="4"/>
      <c r="K748" s="4"/>
      <c r="L748" s="4"/>
      <c r="M748" s="4"/>
      <c r="N748" s="4"/>
    </row>
    <row r="749" spans="8:14" x14ac:dyDescent="0.2">
      <c r="H749" s="4"/>
      <c r="I749" s="4"/>
      <c r="J749" s="4"/>
      <c r="K749" s="4"/>
      <c r="L749" s="4"/>
      <c r="M749" s="4"/>
      <c r="N749" s="4"/>
    </row>
    <row r="750" spans="8:14" x14ac:dyDescent="0.2">
      <c r="H750" s="4"/>
      <c r="I750" s="4"/>
      <c r="J750" s="4"/>
      <c r="K750" s="4"/>
      <c r="L750" s="4"/>
      <c r="M750" s="4"/>
      <c r="N750" s="4"/>
    </row>
    <row r="751" spans="8:14" x14ac:dyDescent="0.2">
      <c r="H751" s="4"/>
      <c r="I751" s="4"/>
      <c r="J751" s="4"/>
      <c r="K751" s="4"/>
      <c r="L751" s="4"/>
      <c r="M751" s="4"/>
      <c r="N751" s="4"/>
    </row>
    <row r="752" spans="8:14" x14ac:dyDescent="0.2">
      <c r="H752" s="4"/>
      <c r="I752" s="4"/>
      <c r="J752" s="4"/>
      <c r="K752" s="4"/>
      <c r="L752" s="4"/>
      <c r="M752" s="4"/>
      <c r="N752" s="4"/>
    </row>
    <row r="753" spans="8:14" x14ac:dyDescent="0.2">
      <c r="H753" s="4"/>
      <c r="I753" s="4"/>
      <c r="J753" s="4"/>
      <c r="K753" s="4"/>
      <c r="L753" s="4"/>
      <c r="M753" s="4"/>
      <c r="N753" s="4"/>
    </row>
    <row r="754" spans="8:14" x14ac:dyDescent="0.2">
      <c r="H754" s="4"/>
      <c r="I754" s="4"/>
      <c r="J754" s="4"/>
      <c r="K754" s="4"/>
      <c r="L754" s="4"/>
      <c r="M754" s="4"/>
      <c r="N754" s="4"/>
    </row>
    <row r="755" spans="8:14" x14ac:dyDescent="0.2">
      <c r="H755" s="4"/>
      <c r="I755" s="4"/>
      <c r="J755" s="4"/>
      <c r="K755" s="4"/>
      <c r="L755" s="4"/>
      <c r="M755" s="4"/>
      <c r="N755" s="4"/>
    </row>
    <row r="756" spans="8:14" x14ac:dyDescent="0.2">
      <c r="H756" s="4"/>
      <c r="I756" s="4"/>
      <c r="J756" s="4"/>
      <c r="K756" s="4"/>
      <c r="L756" s="4"/>
      <c r="M756" s="4"/>
      <c r="N756" s="4"/>
    </row>
    <row r="757" spans="8:14" x14ac:dyDescent="0.2">
      <c r="H757" s="4"/>
      <c r="I757" s="4"/>
      <c r="J757" s="4"/>
      <c r="K757" s="4"/>
      <c r="L757" s="4"/>
      <c r="M757" s="4"/>
      <c r="N757" s="4"/>
    </row>
    <row r="758" spans="8:14" x14ac:dyDescent="0.2">
      <c r="H758" s="4"/>
      <c r="I758" s="4"/>
      <c r="J758" s="4"/>
      <c r="K758" s="4"/>
      <c r="L758" s="4"/>
      <c r="M758" s="4"/>
      <c r="N758" s="4"/>
    </row>
    <row r="759" spans="8:14" x14ac:dyDescent="0.2">
      <c r="H759" s="4"/>
      <c r="I759" s="4"/>
      <c r="J759" s="4"/>
      <c r="K759" s="4"/>
      <c r="L759" s="4"/>
      <c r="M759" s="4"/>
      <c r="N759" s="4"/>
    </row>
    <row r="760" spans="8:14" x14ac:dyDescent="0.2">
      <c r="H760" s="4"/>
      <c r="I760" s="4"/>
      <c r="J760" s="4"/>
      <c r="K760" s="4"/>
      <c r="L760" s="4"/>
      <c r="M760" s="4"/>
      <c r="N760" s="4"/>
    </row>
    <row r="761" spans="8:14" x14ac:dyDescent="0.2">
      <c r="H761" s="4"/>
      <c r="I761" s="4"/>
      <c r="J761" s="4"/>
      <c r="K761" s="4"/>
      <c r="L761" s="4"/>
      <c r="M761" s="4"/>
      <c r="N761" s="4"/>
    </row>
    <row r="762" spans="8:14" x14ac:dyDescent="0.2">
      <c r="H762" s="4"/>
      <c r="I762" s="4"/>
      <c r="J762" s="4"/>
      <c r="K762" s="4"/>
      <c r="L762" s="4"/>
      <c r="M762" s="4"/>
      <c r="N762" s="4"/>
    </row>
    <row r="763" spans="8:14" x14ac:dyDescent="0.2">
      <c r="H763" s="4"/>
      <c r="I763" s="4"/>
      <c r="J763" s="4"/>
      <c r="K763" s="4"/>
      <c r="L763" s="4"/>
      <c r="M763" s="4"/>
      <c r="N763" s="4"/>
    </row>
    <row r="764" spans="8:14" x14ac:dyDescent="0.2">
      <c r="H764" s="4"/>
      <c r="I764" s="4"/>
      <c r="J764" s="4"/>
      <c r="K764" s="4"/>
      <c r="L764" s="4"/>
      <c r="M764" s="4"/>
      <c r="N764" s="4"/>
    </row>
    <row r="765" spans="8:14" x14ac:dyDescent="0.2">
      <c r="H765" s="4"/>
      <c r="I765" s="4"/>
      <c r="J765" s="4"/>
      <c r="K765" s="4"/>
      <c r="L765" s="4"/>
      <c r="M765" s="4"/>
      <c r="N765" s="4"/>
    </row>
    <row r="766" spans="8:14" x14ac:dyDescent="0.2">
      <c r="H766" s="4"/>
      <c r="I766" s="4"/>
      <c r="J766" s="4"/>
      <c r="K766" s="4"/>
      <c r="L766" s="4"/>
      <c r="M766" s="4"/>
      <c r="N766" s="4"/>
    </row>
    <row r="767" spans="8:14" x14ac:dyDescent="0.2">
      <c r="H767" s="4"/>
      <c r="I767" s="4"/>
      <c r="J767" s="4"/>
      <c r="K767" s="4"/>
      <c r="L767" s="4"/>
      <c r="M767" s="4"/>
      <c r="N767" s="4"/>
    </row>
    <row r="768" spans="8:14" x14ac:dyDescent="0.2">
      <c r="H768" s="4"/>
      <c r="I768" s="4"/>
      <c r="J768" s="4"/>
      <c r="K768" s="4"/>
      <c r="L768" s="4"/>
      <c r="M768" s="4"/>
      <c r="N768" s="4"/>
    </row>
    <row r="769" spans="8:14" x14ac:dyDescent="0.2">
      <c r="H769" s="4"/>
      <c r="I769" s="4"/>
      <c r="J769" s="4"/>
      <c r="K769" s="4"/>
      <c r="L769" s="4"/>
      <c r="M769" s="4"/>
      <c r="N769" s="4"/>
    </row>
    <row r="770" spans="8:14" x14ac:dyDescent="0.2">
      <c r="H770" s="4"/>
      <c r="I770" s="4"/>
      <c r="J770" s="4"/>
      <c r="K770" s="4"/>
      <c r="L770" s="4"/>
      <c r="M770" s="4"/>
      <c r="N770" s="4"/>
    </row>
    <row r="771" spans="8:14" x14ac:dyDescent="0.2">
      <c r="H771" s="4"/>
      <c r="I771" s="4"/>
      <c r="J771" s="4"/>
      <c r="K771" s="4"/>
      <c r="L771" s="4"/>
      <c r="M771" s="4"/>
      <c r="N771" s="4"/>
    </row>
    <row r="772" spans="8:14" x14ac:dyDescent="0.2">
      <c r="H772" s="4"/>
      <c r="I772" s="4"/>
      <c r="J772" s="4"/>
      <c r="K772" s="4"/>
      <c r="L772" s="4"/>
      <c r="M772" s="4"/>
      <c r="N772" s="4"/>
    </row>
    <row r="773" spans="8:14" x14ac:dyDescent="0.2">
      <c r="H773" s="4"/>
      <c r="I773" s="4"/>
      <c r="J773" s="4"/>
      <c r="K773" s="4"/>
      <c r="L773" s="4"/>
      <c r="M773" s="4"/>
      <c r="N773" s="4"/>
    </row>
    <row r="774" spans="8:14" x14ac:dyDescent="0.2">
      <c r="H774" s="4"/>
      <c r="I774" s="4"/>
      <c r="J774" s="4"/>
      <c r="K774" s="4"/>
      <c r="L774" s="4"/>
      <c r="M774" s="4"/>
      <c r="N774" s="4"/>
    </row>
    <row r="775" spans="8:14" x14ac:dyDescent="0.2">
      <c r="H775" s="4"/>
      <c r="I775" s="4"/>
      <c r="J775" s="4"/>
      <c r="K775" s="4"/>
      <c r="L775" s="4"/>
      <c r="M775" s="4"/>
      <c r="N775" s="4"/>
    </row>
    <row r="776" spans="8:14" x14ac:dyDescent="0.2">
      <c r="H776" s="4"/>
      <c r="I776" s="4"/>
      <c r="J776" s="4"/>
      <c r="K776" s="4"/>
      <c r="L776" s="4"/>
      <c r="M776" s="4"/>
      <c r="N776" s="4"/>
    </row>
    <row r="777" spans="8:14" x14ac:dyDescent="0.2">
      <c r="H777" s="4"/>
      <c r="I777" s="4"/>
      <c r="J777" s="4"/>
      <c r="K777" s="4"/>
      <c r="L777" s="4"/>
      <c r="M777" s="4"/>
      <c r="N777" s="4"/>
    </row>
    <row r="778" spans="8:14" x14ac:dyDescent="0.2">
      <c r="H778" s="4"/>
      <c r="I778" s="4"/>
      <c r="J778" s="4"/>
      <c r="K778" s="4"/>
      <c r="L778" s="4"/>
      <c r="M778" s="4"/>
      <c r="N778" s="4"/>
    </row>
    <row r="779" spans="8:14" x14ac:dyDescent="0.2">
      <c r="H779" s="4"/>
      <c r="I779" s="4"/>
      <c r="J779" s="4"/>
      <c r="K779" s="4"/>
      <c r="L779" s="4"/>
      <c r="M779" s="4"/>
      <c r="N779" s="4"/>
    </row>
    <row r="780" spans="8:14" x14ac:dyDescent="0.2">
      <c r="H780" s="4"/>
      <c r="I780" s="4"/>
      <c r="J780" s="4"/>
      <c r="K780" s="4"/>
      <c r="L780" s="4"/>
      <c r="M780" s="4"/>
      <c r="N780" s="4"/>
    </row>
    <row r="781" spans="8:14" x14ac:dyDescent="0.2">
      <c r="H781" s="4"/>
      <c r="I781" s="4"/>
      <c r="J781" s="4"/>
      <c r="K781" s="4"/>
      <c r="L781" s="4"/>
      <c r="M781" s="4"/>
      <c r="N781" s="4"/>
    </row>
    <row r="782" spans="8:14" x14ac:dyDescent="0.2">
      <c r="H782" s="4"/>
      <c r="I782" s="4"/>
      <c r="J782" s="4"/>
      <c r="K782" s="4"/>
      <c r="L782" s="4"/>
      <c r="M782" s="4"/>
      <c r="N782" s="4"/>
    </row>
    <row r="783" spans="8:14" x14ac:dyDescent="0.2">
      <c r="H783" s="4"/>
      <c r="I783" s="4"/>
      <c r="J783" s="4"/>
      <c r="K783" s="4"/>
      <c r="L783" s="4"/>
      <c r="M783" s="4"/>
      <c r="N783" s="4"/>
    </row>
    <row r="784" spans="8:14" x14ac:dyDescent="0.2">
      <c r="H784" s="4"/>
      <c r="I784" s="4"/>
      <c r="J784" s="4"/>
      <c r="K784" s="4"/>
      <c r="L784" s="4"/>
      <c r="M784" s="4"/>
      <c r="N784" s="4"/>
    </row>
    <row r="785" spans="8:14" x14ac:dyDescent="0.2">
      <c r="H785" s="4"/>
      <c r="I785" s="4"/>
      <c r="J785" s="4"/>
      <c r="K785" s="4"/>
      <c r="L785" s="4"/>
      <c r="M785" s="4"/>
      <c r="N785" s="4"/>
    </row>
    <row r="786" spans="8:14" x14ac:dyDescent="0.2">
      <c r="H786" s="4"/>
      <c r="I786" s="4"/>
      <c r="J786" s="4"/>
      <c r="K786" s="4"/>
      <c r="L786" s="4"/>
      <c r="M786" s="4"/>
      <c r="N786" s="4"/>
    </row>
    <row r="787" spans="8:14" x14ac:dyDescent="0.2">
      <c r="H787" s="4"/>
      <c r="I787" s="4"/>
      <c r="J787" s="4"/>
      <c r="K787" s="4"/>
      <c r="L787" s="4"/>
      <c r="M787" s="4"/>
      <c r="N787" s="4"/>
    </row>
    <row r="788" spans="8:14" x14ac:dyDescent="0.2">
      <c r="H788" s="4"/>
      <c r="I788" s="4"/>
      <c r="J788" s="4"/>
      <c r="K788" s="4"/>
      <c r="L788" s="4"/>
      <c r="M788" s="4"/>
      <c r="N788" s="4"/>
    </row>
    <row r="789" spans="8:14" x14ac:dyDescent="0.2">
      <c r="H789" s="4"/>
      <c r="I789" s="4"/>
      <c r="J789" s="4"/>
      <c r="K789" s="4"/>
      <c r="L789" s="4"/>
      <c r="M789" s="4"/>
      <c r="N789" s="4"/>
    </row>
    <row r="790" spans="8:14" x14ac:dyDescent="0.2">
      <c r="H790" s="4"/>
      <c r="I790" s="4"/>
      <c r="J790" s="4"/>
      <c r="K790" s="4"/>
      <c r="L790" s="4"/>
      <c r="M790" s="4"/>
      <c r="N790" s="4"/>
    </row>
    <row r="791" spans="8:14" x14ac:dyDescent="0.2">
      <c r="H791" s="4"/>
      <c r="I791" s="4"/>
      <c r="J791" s="4"/>
      <c r="K791" s="4"/>
      <c r="L791" s="4"/>
      <c r="M791" s="4"/>
      <c r="N791" s="4"/>
    </row>
    <row r="792" spans="8:14" x14ac:dyDescent="0.2">
      <c r="H792" s="4"/>
      <c r="I792" s="4"/>
      <c r="J792" s="4"/>
      <c r="K792" s="4"/>
      <c r="L792" s="4"/>
      <c r="M792" s="4"/>
      <c r="N792" s="4"/>
    </row>
    <row r="793" spans="8:14" x14ac:dyDescent="0.2">
      <c r="H793" s="4"/>
      <c r="I793" s="4"/>
      <c r="J793" s="4"/>
      <c r="K793" s="4"/>
      <c r="L793" s="4"/>
      <c r="M793" s="4"/>
      <c r="N793" s="4"/>
    </row>
    <row r="794" spans="8:14" x14ac:dyDescent="0.2">
      <c r="H794" s="4"/>
      <c r="I794" s="4"/>
      <c r="J794" s="4"/>
      <c r="K794" s="4"/>
      <c r="L794" s="4"/>
      <c r="M794" s="4"/>
      <c r="N794" s="4"/>
    </row>
    <row r="795" spans="8:14" x14ac:dyDescent="0.2">
      <c r="H795" s="4"/>
      <c r="I795" s="4"/>
      <c r="J795" s="4"/>
      <c r="K795" s="4"/>
      <c r="L795" s="4"/>
      <c r="M795" s="4"/>
      <c r="N795" s="4"/>
    </row>
    <row r="796" spans="8:14" x14ac:dyDescent="0.2">
      <c r="H796" s="4"/>
      <c r="I796" s="4"/>
      <c r="J796" s="4"/>
      <c r="K796" s="4"/>
      <c r="L796" s="4"/>
      <c r="M796" s="4"/>
      <c r="N796" s="4"/>
    </row>
    <row r="797" spans="8:14" x14ac:dyDescent="0.2">
      <c r="H797" s="4"/>
      <c r="I797" s="4"/>
      <c r="J797" s="4"/>
      <c r="K797" s="4"/>
      <c r="L797" s="4"/>
      <c r="M797" s="4"/>
      <c r="N797" s="4"/>
    </row>
    <row r="798" spans="8:14" x14ac:dyDescent="0.2">
      <c r="H798" s="4"/>
      <c r="I798" s="4"/>
      <c r="J798" s="4"/>
      <c r="K798" s="4"/>
      <c r="L798" s="4"/>
      <c r="M798" s="4"/>
      <c r="N798" s="4"/>
    </row>
    <row r="799" spans="8:14" x14ac:dyDescent="0.2">
      <c r="H799" s="4"/>
      <c r="I799" s="4"/>
      <c r="J799" s="4"/>
      <c r="K799" s="4"/>
      <c r="L799" s="4"/>
      <c r="M799" s="4"/>
      <c r="N799" s="4"/>
    </row>
    <row r="800" spans="8:14" x14ac:dyDescent="0.2">
      <c r="H800" s="4"/>
      <c r="I800" s="4"/>
      <c r="J800" s="4"/>
      <c r="K800" s="4"/>
      <c r="L800" s="4"/>
      <c r="M800" s="4"/>
      <c r="N800" s="4"/>
    </row>
    <row r="801" spans="8:14" x14ac:dyDescent="0.2">
      <c r="H801" s="4"/>
      <c r="I801" s="4"/>
      <c r="J801" s="4"/>
      <c r="K801" s="4"/>
      <c r="L801" s="4"/>
      <c r="M801" s="4"/>
      <c r="N801" s="4"/>
    </row>
    <row r="802" spans="8:14" x14ac:dyDescent="0.2">
      <c r="H802" s="4"/>
      <c r="I802" s="4"/>
      <c r="J802" s="4"/>
      <c r="K802" s="4"/>
      <c r="L802" s="4"/>
      <c r="M802" s="4"/>
      <c r="N802" s="4"/>
    </row>
    <row r="803" spans="8:14" x14ac:dyDescent="0.2">
      <c r="H803" s="4"/>
      <c r="I803" s="4"/>
      <c r="J803" s="4"/>
      <c r="K803" s="4"/>
      <c r="L803" s="4"/>
      <c r="M803" s="4"/>
      <c r="N803" s="4"/>
    </row>
    <row r="804" spans="8:14" x14ac:dyDescent="0.2">
      <c r="H804" s="4"/>
      <c r="I804" s="4"/>
      <c r="J804" s="4"/>
      <c r="K804" s="4"/>
      <c r="L804" s="4"/>
      <c r="M804" s="4"/>
      <c r="N804" s="4"/>
    </row>
    <row r="805" spans="8:14" x14ac:dyDescent="0.2">
      <c r="H805" s="4"/>
      <c r="I805" s="4"/>
      <c r="J805" s="4"/>
      <c r="K805" s="4"/>
      <c r="L805" s="4"/>
      <c r="M805" s="4"/>
      <c r="N805" s="4"/>
    </row>
    <row r="806" spans="8:14" x14ac:dyDescent="0.2">
      <c r="H806" s="4"/>
      <c r="I806" s="4"/>
      <c r="J806" s="4"/>
      <c r="K806" s="4"/>
      <c r="L806" s="4"/>
      <c r="M806" s="4"/>
      <c r="N806" s="4"/>
    </row>
    <row r="807" spans="8:14" x14ac:dyDescent="0.2">
      <c r="H807" s="4"/>
      <c r="I807" s="4"/>
      <c r="J807" s="4"/>
      <c r="K807" s="4"/>
      <c r="L807" s="4"/>
      <c r="M807" s="4"/>
      <c r="N807" s="4"/>
    </row>
    <row r="808" spans="8:14" x14ac:dyDescent="0.2">
      <c r="H808" s="4"/>
      <c r="I808" s="4"/>
      <c r="J808" s="4"/>
      <c r="K808" s="4"/>
      <c r="L808" s="4"/>
      <c r="M808" s="4"/>
      <c r="N808" s="4"/>
    </row>
    <row r="809" spans="8:14" x14ac:dyDescent="0.2">
      <c r="H809" s="4"/>
      <c r="I809" s="4"/>
      <c r="J809" s="4"/>
      <c r="K809" s="4"/>
      <c r="L809" s="4"/>
      <c r="M809" s="4"/>
      <c r="N809" s="4"/>
    </row>
    <row r="810" spans="8:14" x14ac:dyDescent="0.2">
      <c r="H810" s="4"/>
      <c r="I810" s="4"/>
      <c r="J810" s="4"/>
      <c r="K810" s="4"/>
      <c r="L810" s="4"/>
      <c r="M810" s="4"/>
      <c r="N810" s="4"/>
    </row>
    <row r="811" spans="8:14" x14ac:dyDescent="0.2">
      <c r="H811" s="4"/>
      <c r="I811" s="4"/>
      <c r="J811" s="4"/>
      <c r="K811" s="4"/>
      <c r="L811" s="4"/>
      <c r="M811" s="4"/>
      <c r="N811" s="4"/>
    </row>
    <row r="812" spans="8:14" x14ac:dyDescent="0.2">
      <c r="H812" s="4"/>
      <c r="I812" s="4"/>
      <c r="J812" s="4"/>
      <c r="K812" s="4"/>
      <c r="L812" s="4"/>
      <c r="M812" s="4"/>
      <c r="N812" s="4"/>
    </row>
    <row r="813" spans="8:14" x14ac:dyDescent="0.2">
      <c r="H813" s="4"/>
      <c r="I813" s="4"/>
      <c r="J813" s="4"/>
      <c r="K813" s="4"/>
      <c r="L813" s="4"/>
      <c r="M813" s="4"/>
      <c r="N813" s="4"/>
    </row>
    <row r="814" spans="8:14" x14ac:dyDescent="0.2">
      <c r="H814" s="4"/>
      <c r="I814" s="4"/>
      <c r="J814" s="4"/>
      <c r="K814" s="4"/>
      <c r="L814" s="4"/>
      <c r="M814" s="4"/>
      <c r="N814" s="4"/>
    </row>
    <row r="815" spans="8:14" x14ac:dyDescent="0.2">
      <c r="H815" s="4"/>
      <c r="I815" s="4"/>
      <c r="J815" s="4"/>
      <c r="K815" s="4"/>
      <c r="L815" s="4"/>
      <c r="M815" s="4"/>
      <c r="N815" s="4"/>
    </row>
    <row r="816" spans="8:14" x14ac:dyDescent="0.2">
      <c r="H816" s="4"/>
      <c r="I816" s="4"/>
      <c r="J816" s="4"/>
      <c r="K816" s="4"/>
      <c r="L816" s="4"/>
      <c r="M816" s="4"/>
      <c r="N816" s="4"/>
    </row>
    <row r="817" spans="8:14" x14ac:dyDescent="0.2">
      <c r="H817" s="4"/>
      <c r="I817" s="4"/>
      <c r="J817" s="4"/>
      <c r="K817" s="4"/>
      <c r="L817" s="4"/>
      <c r="M817" s="4"/>
      <c r="N817" s="4"/>
    </row>
    <row r="818" spans="8:14" x14ac:dyDescent="0.2">
      <c r="H818" s="4"/>
      <c r="I818" s="4"/>
      <c r="J818" s="4"/>
      <c r="K818" s="4"/>
      <c r="L818" s="4"/>
      <c r="M818" s="4"/>
      <c r="N818" s="4"/>
    </row>
    <row r="819" spans="8:14" x14ac:dyDescent="0.2">
      <c r="H819" s="4"/>
      <c r="I819" s="4"/>
      <c r="J819" s="4"/>
      <c r="K819" s="4"/>
      <c r="L819" s="4"/>
      <c r="M819" s="4"/>
      <c r="N819" s="4"/>
    </row>
    <row r="820" spans="8:14" x14ac:dyDescent="0.2">
      <c r="H820" s="4"/>
      <c r="I820" s="4"/>
      <c r="J820" s="4"/>
      <c r="K820" s="4"/>
      <c r="L820" s="4"/>
      <c r="M820" s="4"/>
      <c r="N820" s="4"/>
    </row>
    <row r="821" spans="8:14" x14ac:dyDescent="0.2">
      <c r="H821" s="4"/>
      <c r="I821" s="4"/>
      <c r="J821" s="4"/>
      <c r="K821" s="4"/>
      <c r="L821" s="4"/>
      <c r="M821" s="4"/>
      <c r="N821" s="4"/>
    </row>
    <row r="822" spans="8:14" x14ac:dyDescent="0.2">
      <c r="H822" s="4"/>
      <c r="I822" s="4"/>
      <c r="J822" s="4"/>
      <c r="K822" s="4"/>
      <c r="L822" s="4"/>
      <c r="M822" s="4"/>
      <c r="N822" s="4"/>
    </row>
    <row r="823" spans="8:14" x14ac:dyDescent="0.2">
      <c r="H823" s="4"/>
      <c r="I823" s="4"/>
      <c r="J823" s="4"/>
      <c r="K823" s="4"/>
      <c r="L823" s="4"/>
      <c r="M823" s="4"/>
      <c r="N823" s="4"/>
    </row>
    <row r="824" spans="8:14" x14ac:dyDescent="0.2">
      <c r="H824" s="4"/>
      <c r="I824" s="4"/>
      <c r="J824" s="4"/>
      <c r="K824" s="4"/>
      <c r="L824" s="4"/>
      <c r="M824" s="4"/>
      <c r="N824" s="4"/>
    </row>
    <row r="825" spans="8:14" x14ac:dyDescent="0.2">
      <c r="H825" s="4"/>
      <c r="I825" s="4"/>
      <c r="J825" s="4"/>
      <c r="K825" s="4"/>
      <c r="L825" s="4"/>
      <c r="M825" s="4"/>
      <c r="N825" s="4"/>
    </row>
    <row r="826" spans="8:14" x14ac:dyDescent="0.2">
      <c r="H826" s="4"/>
      <c r="I826" s="4"/>
      <c r="J826" s="4"/>
      <c r="K826" s="4"/>
      <c r="L826" s="4"/>
      <c r="M826" s="4"/>
      <c r="N826" s="4"/>
    </row>
    <row r="827" spans="8:14" x14ac:dyDescent="0.2">
      <c r="H827" s="4"/>
      <c r="I827" s="4"/>
      <c r="J827" s="4"/>
      <c r="K827" s="4"/>
      <c r="L827" s="4"/>
      <c r="M827" s="4"/>
      <c r="N827" s="4"/>
    </row>
    <row r="828" spans="8:14" x14ac:dyDescent="0.2">
      <c r="H828" s="4"/>
      <c r="I828" s="4"/>
      <c r="J828" s="4"/>
      <c r="K828" s="4"/>
      <c r="L828" s="4"/>
      <c r="M828" s="4"/>
      <c r="N828" s="4"/>
    </row>
    <row r="829" spans="8:14" x14ac:dyDescent="0.2">
      <c r="H829" s="4"/>
      <c r="I829" s="4"/>
      <c r="J829" s="4"/>
      <c r="K829" s="4"/>
      <c r="L829" s="4"/>
      <c r="M829" s="4"/>
      <c r="N829" s="4"/>
    </row>
    <row r="830" spans="8:14" x14ac:dyDescent="0.2">
      <c r="H830" s="4"/>
      <c r="I830" s="4"/>
      <c r="J830" s="4"/>
      <c r="K830" s="4"/>
      <c r="L830" s="4"/>
      <c r="M830" s="4"/>
      <c r="N830" s="4"/>
    </row>
    <row r="831" spans="8:14" x14ac:dyDescent="0.2">
      <c r="H831" s="4"/>
      <c r="I831" s="4"/>
      <c r="J831" s="4"/>
      <c r="K831" s="4"/>
      <c r="L831" s="4"/>
      <c r="M831" s="4"/>
      <c r="N831" s="4"/>
    </row>
    <row r="832" spans="8:14" x14ac:dyDescent="0.2">
      <c r="H832" s="4"/>
      <c r="I832" s="4"/>
      <c r="J832" s="4"/>
      <c r="K832" s="4"/>
      <c r="L832" s="4"/>
      <c r="M832" s="4"/>
      <c r="N832" s="4"/>
    </row>
    <row r="833" spans="8:14" x14ac:dyDescent="0.2">
      <c r="H833" s="4"/>
      <c r="I833" s="4"/>
      <c r="J833" s="4"/>
      <c r="K833" s="4"/>
      <c r="L833" s="4"/>
      <c r="M833" s="4"/>
      <c r="N833" s="4"/>
    </row>
    <row r="834" spans="8:14" x14ac:dyDescent="0.2">
      <c r="H834" s="4"/>
      <c r="I834" s="4"/>
      <c r="J834" s="4"/>
      <c r="K834" s="4"/>
      <c r="L834" s="4"/>
      <c r="M834" s="4"/>
      <c r="N834" s="4"/>
    </row>
    <row r="835" spans="8:14" x14ac:dyDescent="0.2">
      <c r="H835" s="4"/>
      <c r="I835" s="4"/>
      <c r="J835" s="4"/>
      <c r="K835" s="4"/>
      <c r="L835" s="4"/>
      <c r="M835" s="4"/>
      <c r="N835" s="4"/>
    </row>
    <row r="836" spans="8:14" x14ac:dyDescent="0.2">
      <c r="H836" s="4"/>
      <c r="I836" s="4"/>
      <c r="J836" s="4"/>
      <c r="K836" s="4"/>
      <c r="L836" s="4"/>
      <c r="M836" s="4"/>
      <c r="N836" s="4"/>
    </row>
    <row r="837" spans="8:14" x14ac:dyDescent="0.2">
      <c r="H837" s="4"/>
      <c r="I837" s="4"/>
      <c r="J837" s="4"/>
      <c r="K837" s="4"/>
      <c r="L837" s="4"/>
      <c r="M837" s="4"/>
      <c r="N837" s="4"/>
    </row>
    <row r="838" spans="8:14" x14ac:dyDescent="0.2">
      <c r="H838" s="4"/>
      <c r="I838" s="4"/>
      <c r="J838" s="4"/>
      <c r="K838" s="4"/>
      <c r="L838" s="4"/>
      <c r="M838" s="4"/>
      <c r="N838" s="4"/>
    </row>
    <row r="839" spans="8:14" x14ac:dyDescent="0.2">
      <c r="H839" s="4"/>
      <c r="I839" s="4"/>
      <c r="J839" s="4"/>
      <c r="K839" s="4"/>
      <c r="L839" s="4"/>
      <c r="M839" s="4"/>
      <c r="N839" s="4"/>
    </row>
    <row r="840" spans="8:14" x14ac:dyDescent="0.2">
      <c r="H840" s="4"/>
      <c r="I840" s="4"/>
      <c r="J840" s="4"/>
      <c r="K840" s="4"/>
      <c r="L840" s="4"/>
      <c r="M840" s="4"/>
      <c r="N840" s="4"/>
    </row>
    <row r="841" spans="8:14" x14ac:dyDescent="0.2">
      <c r="H841" s="4"/>
      <c r="I841" s="4"/>
      <c r="J841" s="4"/>
      <c r="K841" s="4"/>
      <c r="L841" s="4"/>
      <c r="M841" s="4"/>
      <c r="N841" s="4"/>
    </row>
    <row r="842" spans="8:14" x14ac:dyDescent="0.2">
      <c r="H842" s="4"/>
      <c r="I842" s="4"/>
      <c r="J842" s="4"/>
      <c r="K842" s="4"/>
      <c r="L842" s="4"/>
      <c r="M842" s="4"/>
      <c r="N842" s="4"/>
    </row>
    <row r="843" spans="8:14" x14ac:dyDescent="0.2">
      <c r="H843" s="4"/>
      <c r="I843" s="4"/>
      <c r="J843" s="4"/>
      <c r="K843" s="4"/>
      <c r="L843" s="4"/>
      <c r="M843" s="4"/>
      <c r="N843" s="4"/>
    </row>
    <row r="844" spans="8:14" x14ac:dyDescent="0.2">
      <c r="H844" s="4"/>
      <c r="I844" s="4"/>
      <c r="J844" s="4"/>
      <c r="K844" s="4"/>
      <c r="L844" s="4"/>
      <c r="M844" s="4"/>
      <c r="N844" s="4"/>
    </row>
    <row r="845" spans="8:14" x14ac:dyDescent="0.2">
      <c r="H845" s="4"/>
      <c r="I845" s="4"/>
      <c r="J845" s="4"/>
      <c r="K845" s="4"/>
      <c r="L845" s="4"/>
      <c r="M845" s="4"/>
      <c r="N845" s="4"/>
    </row>
    <row r="846" spans="8:14" x14ac:dyDescent="0.2">
      <c r="H846" s="4"/>
      <c r="I846" s="4"/>
      <c r="J846" s="4"/>
      <c r="K846" s="4"/>
      <c r="L846" s="4"/>
      <c r="M846" s="4"/>
      <c r="N846" s="4"/>
    </row>
    <row r="847" spans="8:14" x14ac:dyDescent="0.2">
      <c r="H847" s="4"/>
      <c r="I847" s="4"/>
      <c r="J847" s="4"/>
      <c r="K847" s="4"/>
      <c r="L847" s="4"/>
      <c r="M847" s="4"/>
      <c r="N847" s="4"/>
    </row>
    <row r="848" spans="8:14" x14ac:dyDescent="0.2">
      <c r="H848" s="4"/>
      <c r="I848" s="4"/>
      <c r="J848" s="4"/>
      <c r="K848" s="4"/>
      <c r="L848" s="4"/>
      <c r="M848" s="4"/>
      <c r="N848" s="4"/>
    </row>
    <row r="849" spans="8:14" x14ac:dyDescent="0.2">
      <c r="H849" s="4"/>
      <c r="I849" s="4"/>
      <c r="J849" s="4"/>
      <c r="K849" s="4"/>
      <c r="L849" s="4"/>
      <c r="M849" s="4"/>
      <c r="N849" s="4"/>
    </row>
    <row r="850" spans="8:14" x14ac:dyDescent="0.2">
      <c r="H850" s="4"/>
      <c r="I850" s="4"/>
      <c r="J850" s="4"/>
      <c r="K850" s="4"/>
      <c r="L850" s="4"/>
      <c r="M850" s="4"/>
      <c r="N850" s="4"/>
    </row>
    <row r="851" spans="8:14" x14ac:dyDescent="0.2">
      <c r="H851" s="4"/>
      <c r="I851" s="4"/>
      <c r="J851" s="4"/>
      <c r="K851" s="4"/>
      <c r="L851" s="4"/>
      <c r="M851" s="4"/>
      <c r="N851" s="4"/>
    </row>
    <row r="852" spans="8:14" x14ac:dyDescent="0.2">
      <c r="H852" s="4"/>
      <c r="I852" s="4"/>
      <c r="J852" s="4"/>
      <c r="K852" s="4"/>
      <c r="L852" s="4"/>
      <c r="M852" s="4"/>
      <c r="N852" s="4"/>
    </row>
    <row r="853" spans="8:14" x14ac:dyDescent="0.2">
      <c r="H853" s="4"/>
      <c r="I853" s="4"/>
      <c r="J853" s="4"/>
      <c r="K853" s="4"/>
      <c r="L853" s="4"/>
      <c r="M853" s="4"/>
      <c r="N853" s="4"/>
    </row>
    <row r="854" spans="8:14" x14ac:dyDescent="0.2">
      <c r="H854" s="4"/>
      <c r="I854" s="4"/>
      <c r="J854" s="4"/>
      <c r="K854" s="4"/>
      <c r="L854" s="4"/>
      <c r="M854" s="4"/>
      <c r="N854" s="4"/>
    </row>
    <row r="855" spans="8:14" x14ac:dyDescent="0.2">
      <c r="H855" s="4"/>
      <c r="I855" s="4"/>
      <c r="J855" s="4"/>
      <c r="K855" s="4"/>
      <c r="L855" s="4"/>
      <c r="M855" s="4"/>
      <c r="N855" s="4"/>
    </row>
    <row r="856" spans="8:14" x14ac:dyDescent="0.2">
      <c r="H856" s="4"/>
      <c r="I856" s="4"/>
      <c r="J856" s="4"/>
      <c r="K856" s="4"/>
      <c r="L856" s="4"/>
      <c r="M856" s="4"/>
      <c r="N856" s="4"/>
    </row>
    <row r="857" spans="8:14" x14ac:dyDescent="0.2">
      <c r="H857" s="4"/>
      <c r="I857" s="4"/>
      <c r="J857" s="4"/>
      <c r="K857" s="4"/>
      <c r="L857" s="4"/>
      <c r="M857" s="4"/>
      <c r="N857" s="4"/>
    </row>
    <row r="858" spans="8:14" x14ac:dyDescent="0.2">
      <c r="H858" s="4"/>
      <c r="I858" s="4"/>
      <c r="J858" s="4"/>
      <c r="K858" s="4"/>
      <c r="L858" s="4"/>
      <c r="M858" s="4"/>
      <c r="N858" s="4"/>
    </row>
    <row r="859" spans="8:14" x14ac:dyDescent="0.2">
      <c r="H859" s="4"/>
      <c r="I859" s="4"/>
      <c r="J859" s="4"/>
      <c r="K859" s="4"/>
      <c r="L859" s="4"/>
      <c r="M859" s="4"/>
      <c r="N859" s="4"/>
    </row>
    <row r="860" spans="8:14" x14ac:dyDescent="0.2">
      <c r="H860" s="4"/>
      <c r="I860" s="4"/>
      <c r="J860" s="4"/>
      <c r="K860" s="4"/>
      <c r="L860" s="4"/>
      <c r="M860" s="4"/>
      <c r="N860" s="4"/>
    </row>
    <row r="861" spans="8:14" x14ac:dyDescent="0.2">
      <c r="H861" s="4"/>
      <c r="I861" s="4"/>
      <c r="J861" s="4"/>
      <c r="K861" s="4"/>
      <c r="L861" s="4"/>
      <c r="M861" s="4"/>
      <c r="N861" s="4"/>
    </row>
    <row r="862" spans="8:14" x14ac:dyDescent="0.2">
      <c r="H862" s="4"/>
      <c r="I862" s="4"/>
      <c r="J862" s="4"/>
      <c r="K862" s="4"/>
      <c r="L862" s="4"/>
      <c r="M862" s="4"/>
      <c r="N862" s="4"/>
    </row>
    <row r="863" spans="8:14" x14ac:dyDescent="0.2">
      <c r="H863" s="4"/>
      <c r="I863" s="4"/>
      <c r="J863" s="4"/>
      <c r="K863" s="4"/>
      <c r="L863" s="4"/>
      <c r="M863" s="4"/>
      <c r="N863" s="4"/>
    </row>
    <row r="864" spans="8:14" x14ac:dyDescent="0.2">
      <c r="H864" s="4"/>
      <c r="I864" s="4"/>
      <c r="J864" s="4"/>
      <c r="K864" s="4"/>
      <c r="L864" s="4"/>
      <c r="M864" s="4"/>
      <c r="N864" s="4"/>
    </row>
    <row r="865" spans="8:14" x14ac:dyDescent="0.2">
      <c r="H865" s="4"/>
      <c r="I865" s="4"/>
      <c r="J865" s="4"/>
      <c r="K865" s="4"/>
      <c r="L865" s="4"/>
      <c r="M865" s="4"/>
      <c r="N865" s="4"/>
    </row>
    <row r="866" spans="8:14" x14ac:dyDescent="0.2">
      <c r="H866" s="4"/>
      <c r="I866" s="4"/>
      <c r="J866" s="4"/>
      <c r="K866" s="4"/>
      <c r="L866" s="4"/>
      <c r="M866" s="4"/>
      <c r="N866" s="4"/>
    </row>
    <row r="867" spans="8:14" x14ac:dyDescent="0.2">
      <c r="H867" s="4"/>
      <c r="I867" s="4"/>
      <c r="J867" s="4"/>
      <c r="K867" s="4"/>
      <c r="L867" s="4"/>
      <c r="M867" s="4"/>
      <c r="N867" s="4"/>
    </row>
    <row r="868" spans="8:14" x14ac:dyDescent="0.2">
      <c r="H868" s="4"/>
      <c r="I868" s="4"/>
      <c r="J868" s="4"/>
      <c r="K868" s="4"/>
      <c r="L868" s="4"/>
      <c r="M868" s="4"/>
      <c r="N868" s="4"/>
    </row>
    <row r="869" spans="8:14" x14ac:dyDescent="0.2">
      <c r="H869" s="4"/>
      <c r="I869" s="4"/>
      <c r="J869" s="4"/>
      <c r="K869" s="4"/>
      <c r="L869" s="4"/>
      <c r="M869" s="4"/>
      <c r="N869" s="4"/>
    </row>
    <row r="870" spans="8:14" x14ac:dyDescent="0.2">
      <c r="H870" s="4"/>
      <c r="I870" s="4"/>
      <c r="J870" s="4"/>
      <c r="K870" s="4"/>
      <c r="L870" s="4"/>
      <c r="M870" s="4"/>
      <c r="N870" s="4"/>
    </row>
    <row r="871" spans="8:14" x14ac:dyDescent="0.2">
      <c r="H871" s="4"/>
      <c r="I871" s="4"/>
      <c r="J871" s="4"/>
      <c r="K871" s="4"/>
      <c r="L871" s="4"/>
      <c r="M871" s="4"/>
      <c r="N871" s="4"/>
    </row>
    <row r="872" spans="8:14" x14ac:dyDescent="0.2">
      <c r="H872" s="4"/>
      <c r="I872" s="4"/>
      <c r="J872" s="4"/>
      <c r="K872" s="4"/>
      <c r="L872" s="4"/>
      <c r="M872" s="4"/>
      <c r="N872" s="4"/>
    </row>
    <row r="873" spans="8:14" x14ac:dyDescent="0.2">
      <c r="H873" s="4"/>
      <c r="I873" s="4"/>
      <c r="J873" s="4"/>
      <c r="K873" s="4"/>
      <c r="L873" s="4"/>
      <c r="M873" s="4"/>
      <c r="N873" s="4"/>
    </row>
    <row r="874" spans="8:14" x14ac:dyDescent="0.2">
      <c r="H874" s="4"/>
      <c r="I874" s="4"/>
      <c r="J874" s="4"/>
      <c r="K874" s="4"/>
      <c r="L874" s="4"/>
      <c r="M874" s="4"/>
      <c r="N874" s="4"/>
    </row>
    <row r="875" spans="8:14" x14ac:dyDescent="0.2">
      <c r="H875" s="4"/>
      <c r="I875" s="4"/>
      <c r="J875" s="4"/>
      <c r="K875" s="4"/>
      <c r="L875" s="4"/>
      <c r="M875" s="4"/>
      <c r="N875" s="4"/>
    </row>
    <row r="876" spans="8:14" x14ac:dyDescent="0.2">
      <c r="H876" s="4"/>
      <c r="I876" s="4"/>
      <c r="J876" s="4"/>
      <c r="K876" s="4"/>
      <c r="L876" s="4"/>
      <c r="M876" s="4"/>
      <c r="N876" s="4"/>
    </row>
    <row r="877" spans="8:14" x14ac:dyDescent="0.2">
      <c r="H877" s="4"/>
      <c r="I877" s="4"/>
      <c r="J877" s="4"/>
      <c r="K877" s="4"/>
      <c r="L877" s="4"/>
      <c r="M877" s="4"/>
      <c r="N877" s="4"/>
    </row>
    <row r="878" spans="8:14" x14ac:dyDescent="0.2">
      <c r="H878" s="4"/>
      <c r="I878" s="4"/>
      <c r="J878" s="4"/>
      <c r="K878" s="4"/>
      <c r="L878" s="4"/>
      <c r="M878" s="4"/>
      <c r="N878" s="4"/>
    </row>
    <row r="879" spans="8:14" x14ac:dyDescent="0.2">
      <c r="H879" s="4"/>
      <c r="I879" s="4"/>
      <c r="J879" s="4"/>
      <c r="K879" s="4"/>
      <c r="L879" s="4"/>
      <c r="M879" s="4"/>
      <c r="N879" s="4"/>
    </row>
    <row r="880" spans="8:14" x14ac:dyDescent="0.2">
      <c r="H880" s="4"/>
      <c r="I880" s="4"/>
      <c r="J880" s="4"/>
      <c r="K880" s="4"/>
      <c r="L880" s="4"/>
      <c r="M880" s="4"/>
      <c r="N880" s="4"/>
    </row>
    <row r="881" spans="8:14" x14ac:dyDescent="0.2">
      <c r="H881" s="4"/>
      <c r="I881" s="4"/>
      <c r="J881" s="4"/>
      <c r="K881" s="4"/>
      <c r="L881" s="4"/>
      <c r="M881" s="4"/>
      <c r="N881" s="4"/>
    </row>
    <row r="882" spans="8:14" x14ac:dyDescent="0.2">
      <c r="H882" s="4"/>
      <c r="I882" s="4"/>
      <c r="J882" s="4"/>
      <c r="K882" s="4"/>
      <c r="L882" s="4"/>
      <c r="M882" s="4"/>
      <c r="N882" s="4"/>
    </row>
    <row r="883" spans="8:14" x14ac:dyDescent="0.2">
      <c r="H883" s="4"/>
      <c r="I883" s="4"/>
      <c r="J883" s="4"/>
      <c r="K883" s="4"/>
      <c r="L883" s="4"/>
      <c r="M883" s="4"/>
      <c r="N883" s="4"/>
    </row>
    <row r="884" spans="8:14" x14ac:dyDescent="0.2">
      <c r="H884" s="4"/>
      <c r="I884" s="4"/>
      <c r="J884" s="4"/>
      <c r="K884" s="4"/>
      <c r="L884" s="4"/>
      <c r="M884" s="4"/>
      <c r="N884" s="4"/>
    </row>
    <row r="885" spans="8:14" x14ac:dyDescent="0.2">
      <c r="H885" s="4"/>
      <c r="I885" s="4"/>
      <c r="J885" s="4"/>
      <c r="K885" s="4"/>
      <c r="L885" s="4"/>
      <c r="M885" s="4"/>
      <c r="N885" s="4"/>
    </row>
    <row r="886" spans="8:14" x14ac:dyDescent="0.2">
      <c r="H886" s="4"/>
      <c r="I886" s="4"/>
      <c r="J886" s="4"/>
      <c r="K886" s="4"/>
      <c r="L886" s="4"/>
      <c r="M886" s="4"/>
      <c r="N886" s="4"/>
    </row>
    <row r="887" spans="8:14" x14ac:dyDescent="0.2">
      <c r="H887" s="4"/>
      <c r="I887" s="4"/>
      <c r="J887" s="4"/>
      <c r="K887" s="4"/>
      <c r="L887" s="4"/>
      <c r="M887" s="4"/>
      <c r="N887" s="4"/>
    </row>
    <row r="888" spans="8:14" x14ac:dyDescent="0.2">
      <c r="H888" s="4"/>
      <c r="I888" s="4"/>
      <c r="J888" s="4"/>
      <c r="K888" s="4"/>
      <c r="L888" s="4"/>
      <c r="M888" s="4"/>
      <c r="N888" s="4"/>
    </row>
    <row r="889" spans="8:14" x14ac:dyDescent="0.2">
      <c r="H889" s="4"/>
      <c r="I889" s="4"/>
      <c r="J889" s="4"/>
      <c r="K889" s="4"/>
      <c r="L889" s="4"/>
      <c r="M889" s="4"/>
      <c r="N889" s="4"/>
    </row>
    <row r="890" spans="8:14" x14ac:dyDescent="0.2">
      <c r="H890" s="4"/>
      <c r="I890" s="4"/>
      <c r="J890" s="4"/>
      <c r="K890" s="4"/>
      <c r="L890" s="4"/>
      <c r="M890" s="4"/>
      <c r="N890" s="4"/>
    </row>
    <row r="891" spans="8:14" x14ac:dyDescent="0.2">
      <c r="H891" s="4"/>
      <c r="I891" s="4"/>
      <c r="J891" s="4"/>
      <c r="K891" s="4"/>
      <c r="L891" s="4"/>
      <c r="M891" s="4"/>
      <c r="N891" s="4"/>
    </row>
    <row r="892" spans="8:14" x14ac:dyDescent="0.2">
      <c r="H892" s="4"/>
      <c r="I892" s="4"/>
      <c r="J892" s="4"/>
      <c r="K892" s="4"/>
      <c r="L892" s="4"/>
      <c r="M892" s="4"/>
      <c r="N892" s="4"/>
    </row>
    <row r="893" spans="8:14" x14ac:dyDescent="0.2">
      <c r="H893" s="4"/>
      <c r="I893" s="4"/>
      <c r="J893" s="4"/>
      <c r="K893" s="4"/>
      <c r="L893" s="4"/>
      <c r="M893" s="4"/>
      <c r="N893" s="4"/>
    </row>
    <row r="894" spans="8:14" x14ac:dyDescent="0.2">
      <c r="H894" s="4"/>
      <c r="I894" s="4"/>
      <c r="J894" s="4"/>
      <c r="K894" s="4"/>
      <c r="L894" s="4"/>
      <c r="M894" s="4"/>
      <c r="N894" s="4"/>
    </row>
    <row r="895" spans="8:14" x14ac:dyDescent="0.2">
      <c r="H895" s="4"/>
      <c r="I895" s="4"/>
      <c r="J895" s="4"/>
      <c r="K895" s="4"/>
      <c r="L895" s="4"/>
      <c r="M895" s="4"/>
      <c r="N895" s="4"/>
    </row>
    <row r="896" spans="8:14" x14ac:dyDescent="0.2">
      <c r="H896" s="4"/>
      <c r="I896" s="4"/>
      <c r="J896" s="4"/>
      <c r="K896" s="4"/>
      <c r="L896" s="4"/>
      <c r="M896" s="4"/>
      <c r="N896" s="4"/>
    </row>
    <row r="897" spans="8:14" x14ac:dyDescent="0.2">
      <c r="H897" s="4"/>
      <c r="I897" s="4"/>
      <c r="J897" s="4"/>
      <c r="K897" s="4"/>
      <c r="L897" s="4"/>
      <c r="M897" s="4"/>
      <c r="N897" s="4"/>
    </row>
    <row r="898" spans="8:14" x14ac:dyDescent="0.2">
      <c r="H898" s="4"/>
      <c r="I898" s="4"/>
      <c r="J898" s="4"/>
      <c r="K898" s="4"/>
      <c r="L898" s="4"/>
      <c r="M898" s="4"/>
      <c r="N898" s="4"/>
    </row>
    <row r="899" spans="8:14" x14ac:dyDescent="0.2">
      <c r="H899" s="4"/>
      <c r="I899" s="4"/>
      <c r="J899" s="4"/>
      <c r="K899" s="4"/>
      <c r="L899" s="4"/>
      <c r="M899" s="4"/>
      <c r="N899" s="4"/>
    </row>
    <row r="900" spans="8:14" x14ac:dyDescent="0.2">
      <c r="H900" s="4"/>
      <c r="I900" s="4"/>
      <c r="J900" s="4"/>
      <c r="K900" s="4"/>
      <c r="L900" s="4"/>
      <c r="M900" s="4"/>
      <c r="N900" s="4"/>
    </row>
    <row r="901" spans="8:14" x14ac:dyDescent="0.2">
      <c r="H901" s="4"/>
      <c r="I901" s="4"/>
      <c r="J901" s="4"/>
      <c r="K901" s="4"/>
      <c r="L901" s="4"/>
      <c r="M901" s="4"/>
      <c r="N901" s="4"/>
    </row>
    <row r="902" spans="8:14" x14ac:dyDescent="0.2">
      <c r="H902" s="4"/>
      <c r="I902" s="4"/>
      <c r="J902" s="4"/>
      <c r="K902" s="4"/>
      <c r="L902" s="4"/>
      <c r="M902" s="4"/>
      <c r="N902" s="4"/>
    </row>
    <row r="903" spans="8:14" x14ac:dyDescent="0.2">
      <c r="H903" s="4"/>
      <c r="I903" s="4"/>
      <c r="J903" s="4"/>
      <c r="K903" s="4"/>
      <c r="L903" s="4"/>
      <c r="M903" s="4"/>
      <c r="N903" s="4"/>
    </row>
    <row r="904" spans="8:14" x14ac:dyDescent="0.2">
      <c r="H904" s="4"/>
      <c r="I904" s="4"/>
      <c r="J904" s="4"/>
      <c r="K904" s="4"/>
      <c r="L904" s="4"/>
      <c r="M904" s="4"/>
      <c r="N904" s="4"/>
    </row>
    <row r="905" spans="8:14" x14ac:dyDescent="0.2">
      <c r="H905" s="4"/>
      <c r="I905" s="4"/>
      <c r="J905" s="4"/>
      <c r="K905" s="4"/>
      <c r="L905" s="4"/>
      <c r="M905" s="4"/>
      <c r="N905" s="4"/>
    </row>
    <row r="906" spans="8:14" x14ac:dyDescent="0.2">
      <c r="H906" s="4"/>
      <c r="I906" s="4"/>
      <c r="J906" s="4"/>
      <c r="K906" s="4"/>
      <c r="L906" s="4"/>
      <c r="M906" s="4"/>
      <c r="N906" s="4"/>
    </row>
    <row r="907" spans="8:14" x14ac:dyDescent="0.2">
      <c r="H907" s="4"/>
      <c r="I907" s="4"/>
      <c r="J907" s="4"/>
      <c r="K907" s="4"/>
      <c r="L907" s="4"/>
      <c r="M907" s="4"/>
      <c r="N907" s="4"/>
    </row>
    <row r="908" spans="8:14" x14ac:dyDescent="0.2">
      <c r="H908" s="4"/>
      <c r="I908" s="4"/>
      <c r="J908" s="4"/>
      <c r="K908" s="4"/>
      <c r="L908" s="4"/>
      <c r="M908" s="4"/>
      <c r="N908" s="4"/>
    </row>
    <row r="909" spans="8:14" x14ac:dyDescent="0.2">
      <c r="H909" s="4"/>
      <c r="I909" s="4"/>
      <c r="J909" s="4"/>
      <c r="K909" s="4"/>
      <c r="L909" s="4"/>
      <c r="M909" s="4"/>
      <c r="N909" s="4"/>
    </row>
    <row r="910" spans="8:14" x14ac:dyDescent="0.2">
      <c r="H910" s="4"/>
      <c r="I910" s="4"/>
      <c r="J910" s="4"/>
      <c r="K910" s="4"/>
      <c r="L910" s="4"/>
      <c r="M910" s="4"/>
      <c r="N910" s="4"/>
    </row>
    <row r="911" spans="8:14" x14ac:dyDescent="0.2">
      <c r="H911" s="4"/>
      <c r="I911" s="4"/>
      <c r="J911" s="4"/>
      <c r="K911" s="4"/>
      <c r="L911" s="4"/>
      <c r="M911" s="4"/>
      <c r="N911" s="4"/>
    </row>
    <row r="912" spans="8:14" x14ac:dyDescent="0.2">
      <c r="H912" s="4"/>
      <c r="I912" s="4"/>
      <c r="J912" s="4"/>
      <c r="K912" s="4"/>
      <c r="L912" s="4"/>
      <c r="M912" s="4"/>
      <c r="N912" s="4"/>
    </row>
    <row r="913" spans="8:14" x14ac:dyDescent="0.2">
      <c r="H913" s="4"/>
      <c r="I913" s="4"/>
      <c r="J913" s="4"/>
      <c r="K913" s="4"/>
      <c r="L913" s="4"/>
      <c r="M913" s="4"/>
      <c r="N913" s="4"/>
    </row>
    <row r="914" spans="8:14" x14ac:dyDescent="0.2">
      <c r="H914" s="4"/>
      <c r="I914" s="4"/>
      <c r="J914" s="4"/>
      <c r="K914" s="4"/>
      <c r="L914" s="4"/>
      <c r="M914" s="4"/>
      <c r="N914" s="4"/>
    </row>
    <row r="915" spans="8:14" x14ac:dyDescent="0.2">
      <c r="H915" s="4"/>
      <c r="I915" s="4"/>
      <c r="J915" s="4"/>
      <c r="K915" s="4"/>
      <c r="L915" s="4"/>
      <c r="M915" s="4"/>
      <c r="N915" s="4"/>
    </row>
    <row r="916" spans="8:14" x14ac:dyDescent="0.2">
      <c r="H916" s="4"/>
      <c r="I916" s="4"/>
      <c r="J916" s="4"/>
      <c r="K916" s="4"/>
      <c r="L916" s="4"/>
      <c r="M916" s="4"/>
      <c r="N916" s="4"/>
    </row>
    <row r="917" spans="8:14" x14ac:dyDescent="0.2">
      <c r="H917" s="4"/>
      <c r="I917" s="4"/>
      <c r="J917" s="4"/>
      <c r="K917" s="4"/>
      <c r="L917" s="4"/>
      <c r="M917" s="4"/>
      <c r="N917" s="4"/>
    </row>
    <row r="918" spans="8:14" x14ac:dyDescent="0.2">
      <c r="H918" s="4"/>
      <c r="I918" s="4"/>
      <c r="J918" s="4"/>
      <c r="K918" s="4"/>
      <c r="L918" s="4"/>
      <c r="M918" s="4"/>
      <c r="N918" s="4"/>
    </row>
    <row r="919" spans="8:14" x14ac:dyDescent="0.2">
      <c r="H919" s="4"/>
      <c r="I919" s="4"/>
      <c r="J919" s="4"/>
      <c r="K919" s="4"/>
      <c r="L919" s="4"/>
      <c r="M919" s="4"/>
      <c r="N919" s="4"/>
    </row>
    <row r="920" spans="8:14" x14ac:dyDescent="0.2">
      <c r="H920" s="4"/>
      <c r="I920" s="4"/>
      <c r="J920" s="4"/>
      <c r="K920" s="4"/>
      <c r="L920" s="4"/>
      <c r="M920" s="4"/>
      <c r="N920" s="4"/>
    </row>
    <row r="921" spans="8:14" x14ac:dyDescent="0.2">
      <c r="H921" s="4"/>
      <c r="I921" s="4"/>
      <c r="J921" s="4"/>
      <c r="K921" s="4"/>
      <c r="L921" s="4"/>
      <c r="M921" s="4"/>
      <c r="N921" s="4"/>
    </row>
    <row r="922" spans="8:14" x14ac:dyDescent="0.2">
      <c r="H922" s="4"/>
      <c r="I922" s="4"/>
      <c r="J922" s="4"/>
      <c r="K922" s="4"/>
      <c r="L922" s="4"/>
      <c r="M922" s="4"/>
      <c r="N922" s="4"/>
    </row>
    <row r="923" spans="8:14" x14ac:dyDescent="0.2">
      <c r="H923" s="4"/>
      <c r="I923" s="4"/>
      <c r="J923" s="4"/>
      <c r="K923" s="4"/>
      <c r="L923" s="4"/>
      <c r="M923" s="4"/>
      <c r="N923" s="4"/>
    </row>
    <row r="924" spans="8:14" x14ac:dyDescent="0.2">
      <c r="H924" s="4"/>
      <c r="I924" s="4"/>
      <c r="J924" s="4"/>
      <c r="K924" s="4"/>
      <c r="L924" s="4"/>
      <c r="M924" s="4"/>
      <c r="N924" s="4"/>
    </row>
    <row r="925" spans="8:14" x14ac:dyDescent="0.2">
      <c r="H925" s="4"/>
      <c r="I925" s="4"/>
      <c r="J925" s="4"/>
      <c r="K925" s="4"/>
      <c r="L925" s="4"/>
      <c r="M925" s="4"/>
      <c r="N925" s="4"/>
    </row>
    <row r="926" spans="8:14" x14ac:dyDescent="0.2">
      <c r="H926" s="4"/>
      <c r="I926" s="4"/>
      <c r="J926" s="4"/>
      <c r="K926" s="4"/>
      <c r="L926" s="4"/>
      <c r="M926" s="4"/>
      <c r="N926" s="4"/>
    </row>
    <row r="927" spans="8:14" x14ac:dyDescent="0.2">
      <c r="H927" s="4"/>
      <c r="I927" s="4"/>
      <c r="J927" s="4"/>
      <c r="K927" s="4"/>
      <c r="L927" s="4"/>
      <c r="M927" s="4"/>
      <c r="N927" s="4"/>
    </row>
    <row r="928" spans="8:14" x14ac:dyDescent="0.2">
      <c r="H928" s="4"/>
      <c r="I928" s="4"/>
      <c r="J928" s="4"/>
      <c r="K928" s="4"/>
      <c r="L928" s="4"/>
      <c r="M928" s="4"/>
      <c r="N928" s="4"/>
    </row>
    <row r="929" spans="8:14" x14ac:dyDescent="0.2">
      <c r="H929" s="4"/>
      <c r="I929" s="4"/>
      <c r="J929" s="4"/>
      <c r="K929" s="4"/>
      <c r="L929" s="4"/>
      <c r="M929" s="4"/>
      <c r="N929" s="4"/>
    </row>
    <row r="930" spans="8:14" x14ac:dyDescent="0.2">
      <c r="H930" s="4"/>
      <c r="I930" s="4"/>
      <c r="J930" s="4"/>
      <c r="K930" s="4"/>
      <c r="L930" s="4"/>
      <c r="M930" s="4"/>
      <c r="N930" s="4"/>
    </row>
    <row r="931" spans="8:14" x14ac:dyDescent="0.2">
      <c r="H931" s="4"/>
      <c r="I931" s="4"/>
      <c r="J931" s="4"/>
      <c r="K931" s="4"/>
      <c r="L931" s="4"/>
      <c r="M931" s="4"/>
      <c r="N931" s="4"/>
    </row>
    <row r="932" spans="8:14" x14ac:dyDescent="0.2">
      <c r="H932" s="4"/>
      <c r="I932" s="4"/>
      <c r="J932" s="4"/>
      <c r="K932" s="4"/>
      <c r="L932" s="4"/>
      <c r="M932" s="4"/>
      <c r="N932" s="4"/>
    </row>
    <row r="933" spans="8:14" x14ac:dyDescent="0.2">
      <c r="H933" s="4"/>
      <c r="I933" s="4"/>
      <c r="J933" s="4"/>
      <c r="K933" s="4"/>
      <c r="L933" s="4"/>
      <c r="M933" s="4"/>
      <c r="N933" s="4"/>
    </row>
    <row r="934" spans="8:14" x14ac:dyDescent="0.2">
      <c r="H934" s="4"/>
      <c r="I934" s="4"/>
      <c r="J934" s="4"/>
      <c r="K934" s="4"/>
      <c r="L934" s="4"/>
      <c r="M934" s="4"/>
      <c r="N934" s="4"/>
    </row>
    <row r="935" spans="8:14" x14ac:dyDescent="0.2">
      <c r="H935" s="4"/>
      <c r="I935" s="4"/>
      <c r="J935" s="4"/>
      <c r="K935" s="4"/>
      <c r="L935" s="4"/>
      <c r="M935" s="4"/>
      <c r="N935" s="4"/>
    </row>
    <row r="936" spans="8:14" x14ac:dyDescent="0.2">
      <c r="H936" s="4"/>
      <c r="I936" s="4"/>
      <c r="J936" s="4"/>
      <c r="K936" s="4"/>
      <c r="L936" s="4"/>
      <c r="M936" s="4"/>
      <c r="N936" s="4"/>
    </row>
    <row r="937" spans="8:14" x14ac:dyDescent="0.2">
      <c r="H937" s="4"/>
      <c r="I937" s="4"/>
      <c r="J937" s="4"/>
      <c r="K937" s="4"/>
      <c r="L937" s="4"/>
      <c r="M937" s="4"/>
      <c r="N937" s="4"/>
    </row>
    <row r="938" spans="8:14" x14ac:dyDescent="0.2">
      <c r="H938" s="4"/>
      <c r="I938" s="4"/>
      <c r="J938" s="4"/>
      <c r="K938" s="4"/>
      <c r="L938" s="4"/>
      <c r="M938" s="4"/>
      <c r="N938" s="4"/>
    </row>
    <row r="939" spans="8:14" x14ac:dyDescent="0.2">
      <c r="H939" s="4"/>
      <c r="I939" s="4"/>
      <c r="J939" s="4"/>
      <c r="K939" s="4"/>
      <c r="L939" s="4"/>
      <c r="M939" s="4"/>
      <c r="N939" s="4"/>
    </row>
    <row r="940" spans="8:14" x14ac:dyDescent="0.2">
      <c r="H940" s="4"/>
      <c r="I940" s="4"/>
      <c r="J940" s="4"/>
      <c r="K940" s="4"/>
      <c r="L940" s="4"/>
      <c r="M940" s="4"/>
      <c r="N940" s="4"/>
    </row>
    <row r="941" spans="8:14" x14ac:dyDescent="0.2">
      <c r="H941" s="4"/>
      <c r="I941" s="4"/>
      <c r="J941" s="4"/>
      <c r="K941" s="4"/>
      <c r="L941" s="4"/>
      <c r="M941" s="4"/>
      <c r="N941" s="4"/>
    </row>
    <row r="942" spans="8:14" x14ac:dyDescent="0.2">
      <c r="H942" s="4"/>
      <c r="I942" s="4"/>
      <c r="J942" s="4"/>
      <c r="K942" s="4"/>
      <c r="L942" s="4"/>
      <c r="M942" s="4"/>
      <c r="N942" s="4"/>
    </row>
    <row r="943" spans="8:14" x14ac:dyDescent="0.2">
      <c r="H943" s="4"/>
      <c r="I943" s="4"/>
      <c r="J943" s="4"/>
      <c r="K943" s="4"/>
      <c r="L943" s="4"/>
      <c r="M943" s="4"/>
      <c r="N943" s="4"/>
    </row>
    <row r="944" spans="8:14" x14ac:dyDescent="0.2">
      <c r="H944" s="4"/>
      <c r="I944" s="4"/>
      <c r="J944" s="4"/>
      <c r="K944" s="4"/>
      <c r="L944" s="4"/>
      <c r="M944" s="4"/>
      <c r="N944" s="4"/>
    </row>
    <row r="945" spans="8:14" x14ac:dyDescent="0.2">
      <c r="H945" s="4"/>
      <c r="I945" s="4"/>
      <c r="J945" s="4"/>
      <c r="K945" s="4"/>
      <c r="L945" s="4"/>
      <c r="M945" s="4"/>
      <c r="N945" s="4"/>
    </row>
    <row r="946" spans="8:14" x14ac:dyDescent="0.2">
      <c r="H946" s="4"/>
      <c r="I946" s="4"/>
      <c r="J946" s="4"/>
      <c r="K946" s="4"/>
      <c r="L946" s="4"/>
      <c r="M946" s="4"/>
      <c r="N946" s="4"/>
    </row>
    <row r="947" spans="8:14" x14ac:dyDescent="0.2">
      <c r="H947" s="4"/>
      <c r="I947" s="4"/>
      <c r="J947" s="4"/>
      <c r="K947" s="4"/>
      <c r="L947" s="4"/>
      <c r="M947" s="4"/>
      <c r="N947" s="4"/>
    </row>
    <row r="948" spans="8:14" x14ac:dyDescent="0.2">
      <c r="H948" s="4"/>
      <c r="I948" s="4"/>
      <c r="J948" s="4"/>
      <c r="K948" s="4"/>
      <c r="L948" s="4"/>
      <c r="M948" s="4"/>
      <c r="N948" s="4"/>
    </row>
    <row r="949" spans="8:14" x14ac:dyDescent="0.2">
      <c r="H949" s="4"/>
      <c r="I949" s="4"/>
      <c r="J949" s="4"/>
      <c r="K949" s="4"/>
      <c r="L949" s="4"/>
      <c r="M949" s="4"/>
      <c r="N949" s="4"/>
    </row>
    <row r="950" spans="8:14" x14ac:dyDescent="0.2">
      <c r="H950" s="4"/>
      <c r="I950" s="4"/>
      <c r="J950" s="4"/>
      <c r="K950" s="4"/>
      <c r="L950" s="4"/>
      <c r="M950" s="4"/>
      <c r="N950" s="4"/>
    </row>
    <row r="951" spans="8:14" x14ac:dyDescent="0.2">
      <c r="H951" s="4"/>
      <c r="I951" s="4"/>
      <c r="J951" s="4"/>
      <c r="K951" s="4"/>
      <c r="L951" s="4"/>
      <c r="M951" s="4"/>
      <c r="N951" s="4"/>
    </row>
    <row r="952" spans="8:14" x14ac:dyDescent="0.2">
      <c r="H952" s="4"/>
      <c r="I952" s="4"/>
      <c r="J952" s="4"/>
      <c r="K952" s="4"/>
      <c r="L952" s="4"/>
      <c r="M952" s="4"/>
      <c r="N952" s="4"/>
    </row>
    <row r="953" spans="8:14" x14ac:dyDescent="0.2">
      <c r="H953" s="4"/>
      <c r="I953" s="4"/>
      <c r="J953" s="4"/>
      <c r="K953" s="4"/>
      <c r="L953" s="4"/>
      <c r="M953" s="4"/>
      <c r="N953" s="4"/>
    </row>
    <row r="954" spans="8:14" x14ac:dyDescent="0.2">
      <c r="H954" s="4"/>
      <c r="I954" s="4"/>
      <c r="J954" s="4"/>
      <c r="K954" s="4"/>
      <c r="L954" s="4"/>
      <c r="M954" s="4"/>
      <c r="N954" s="4"/>
    </row>
    <row r="955" spans="8:14" x14ac:dyDescent="0.2">
      <c r="H955" s="4"/>
      <c r="I955" s="4"/>
      <c r="J955" s="4"/>
      <c r="K955" s="4"/>
      <c r="L955" s="4"/>
      <c r="M955" s="4"/>
      <c r="N955" s="4"/>
    </row>
    <row r="956" spans="8:14" x14ac:dyDescent="0.2">
      <c r="H956" s="4"/>
      <c r="I956" s="4"/>
      <c r="J956" s="4"/>
      <c r="K956" s="4"/>
      <c r="L956" s="4"/>
      <c r="M956" s="4"/>
      <c r="N956" s="4"/>
    </row>
    <row r="957" spans="8:14" x14ac:dyDescent="0.2">
      <c r="H957" s="4"/>
      <c r="I957" s="4"/>
      <c r="J957" s="4"/>
      <c r="K957" s="4"/>
      <c r="L957" s="4"/>
      <c r="M957" s="4"/>
      <c r="N957" s="4"/>
    </row>
    <row r="958" spans="8:14" x14ac:dyDescent="0.2">
      <c r="H958" s="4"/>
      <c r="I958" s="4"/>
      <c r="J958" s="4"/>
      <c r="K958" s="4"/>
      <c r="L958" s="4"/>
      <c r="M958" s="4"/>
      <c r="N958" s="4"/>
    </row>
    <row r="959" spans="8:14" x14ac:dyDescent="0.2">
      <c r="H959" s="4"/>
      <c r="I959" s="4"/>
      <c r="J959" s="4"/>
      <c r="K959" s="4"/>
      <c r="L959" s="4"/>
      <c r="M959" s="4"/>
      <c r="N959" s="4"/>
    </row>
    <row r="960" spans="8:14" x14ac:dyDescent="0.2">
      <c r="H960" s="4"/>
      <c r="I960" s="4"/>
      <c r="J960" s="4"/>
      <c r="K960" s="4"/>
      <c r="L960" s="4"/>
      <c r="M960" s="4"/>
      <c r="N960" s="4"/>
    </row>
    <row r="961" spans="8:14" x14ac:dyDescent="0.2">
      <c r="H961" s="4"/>
      <c r="I961" s="4"/>
      <c r="J961" s="4"/>
      <c r="K961" s="4"/>
      <c r="L961" s="4"/>
      <c r="M961" s="4"/>
      <c r="N961" s="4"/>
    </row>
    <row r="962" spans="8:14" x14ac:dyDescent="0.2">
      <c r="H962" s="4"/>
      <c r="I962" s="4"/>
      <c r="J962" s="4"/>
      <c r="K962" s="4"/>
      <c r="L962" s="4"/>
      <c r="M962" s="4"/>
      <c r="N962" s="4"/>
    </row>
    <row r="963" spans="8:14" x14ac:dyDescent="0.2">
      <c r="H963" s="4"/>
      <c r="I963" s="4"/>
      <c r="J963" s="4"/>
      <c r="K963" s="4"/>
      <c r="L963" s="4"/>
      <c r="M963" s="4"/>
      <c r="N963" s="4"/>
    </row>
    <row r="964" spans="8:14" x14ac:dyDescent="0.2">
      <c r="H964" s="4"/>
      <c r="I964" s="4"/>
      <c r="J964" s="4"/>
      <c r="K964" s="4"/>
      <c r="L964" s="4"/>
      <c r="M964" s="4"/>
      <c r="N964" s="4"/>
    </row>
    <row r="965" spans="8:14" x14ac:dyDescent="0.2">
      <c r="H965" s="4"/>
      <c r="I965" s="4"/>
      <c r="J965" s="4"/>
      <c r="K965" s="4"/>
      <c r="L965" s="4"/>
      <c r="M965" s="4"/>
      <c r="N965" s="4"/>
    </row>
    <row r="966" spans="8:14" x14ac:dyDescent="0.2">
      <c r="H966" s="4"/>
      <c r="I966" s="4"/>
      <c r="J966" s="4"/>
      <c r="K966" s="4"/>
      <c r="L966" s="4"/>
      <c r="M966" s="4"/>
      <c r="N966" s="4"/>
    </row>
    <row r="967" spans="8:14" x14ac:dyDescent="0.2">
      <c r="H967" s="4"/>
      <c r="I967" s="4"/>
      <c r="J967" s="4"/>
      <c r="K967" s="4"/>
      <c r="L967" s="4"/>
      <c r="M967" s="4"/>
      <c r="N967" s="4"/>
    </row>
    <row r="968" spans="8:14" x14ac:dyDescent="0.2">
      <c r="H968" s="4"/>
      <c r="I968" s="4"/>
      <c r="J968" s="4"/>
      <c r="K968" s="4"/>
      <c r="L968" s="4"/>
      <c r="M968" s="4"/>
      <c r="N968" s="4"/>
    </row>
    <row r="969" spans="8:14" x14ac:dyDescent="0.2">
      <c r="H969" s="4"/>
      <c r="I969" s="4"/>
      <c r="J969" s="4"/>
      <c r="K969" s="4"/>
      <c r="L969" s="4"/>
      <c r="M969" s="4"/>
      <c r="N969" s="4"/>
    </row>
    <row r="970" spans="8:14" x14ac:dyDescent="0.2">
      <c r="H970" s="4"/>
      <c r="I970" s="4"/>
      <c r="J970" s="4"/>
      <c r="K970" s="4"/>
      <c r="L970" s="4"/>
      <c r="M970" s="4"/>
      <c r="N970" s="4"/>
    </row>
    <row r="971" spans="8:14" x14ac:dyDescent="0.2">
      <c r="H971" s="4"/>
      <c r="I971" s="4"/>
      <c r="J971" s="4"/>
      <c r="K971" s="4"/>
      <c r="L971" s="4"/>
      <c r="M971" s="4"/>
      <c r="N971" s="4"/>
    </row>
    <row r="972" spans="8:14" x14ac:dyDescent="0.2">
      <c r="H972" s="4"/>
      <c r="I972" s="4"/>
      <c r="J972" s="4"/>
      <c r="K972" s="4"/>
      <c r="L972" s="4"/>
      <c r="M972" s="4"/>
      <c r="N972" s="4"/>
    </row>
    <row r="973" spans="8:14" x14ac:dyDescent="0.2">
      <c r="H973" s="4"/>
      <c r="I973" s="4"/>
      <c r="J973" s="4"/>
      <c r="K973" s="4"/>
      <c r="L973" s="4"/>
      <c r="M973" s="4"/>
      <c r="N973" s="4"/>
    </row>
    <row r="974" spans="8:14" x14ac:dyDescent="0.2">
      <c r="H974" s="4"/>
      <c r="I974" s="4"/>
      <c r="J974" s="4"/>
      <c r="K974" s="4"/>
      <c r="L974" s="4"/>
      <c r="M974" s="4"/>
      <c r="N974" s="4"/>
    </row>
    <row r="975" spans="8:14" x14ac:dyDescent="0.2">
      <c r="H975" s="4"/>
      <c r="I975" s="4"/>
      <c r="J975" s="4"/>
      <c r="K975" s="4"/>
      <c r="L975" s="4"/>
      <c r="M975" s="4"/>
      <c r="N975" s="4"/>
    </row>
    <row r="976" spans="8:14" x14ac:dyDescent="0.2">
      <c r="H976" s="4"/>
      <c r="I976" s="4"/>
      <c r="J976" s="4"/>
      <c r="K976" s="4"/>
      <c r="L976" s="4"/>
      <c r="M976" s="4"/>
      <c r="N976" s="4"/>
    </row>
    <row r="977" spans="8:14" x14ac:dyDescent="0.2">
      <c r="H977" s="4"/>
      <c r="I977" s="4"/>
      <c r="J977" s="4"/>
      <c r="K977" s="4"/>
      <c r="L977" s="4"/>
      <c r="M977" s="4"/>
      <c r="N977" s="4"/>
    </row>
    <row r="978" spans="8:14" x14ac:dyDescent="0.2">
      <c r="H978" s="4"/>
      <c r="I978" s="4"/>
      <c r="J978" s="4"/>
      <c r="K978" s="4"/>
      <c r="L978" s="4"/>
      <c r="M978" s="4"/>
      <c r="N978" s="4"/>
    </row>
    <row r="979" spans="8:14" x14ac:dyDescent="0.2">
      <c r="H979" s="4"/>
      <c r="I979" s="4"/>
      <c r="J979" s="4"/>
      <c r="K979" s="4"/>
      <c r="L979" s="4"/>
      <c r="M979" s="4"/>
      <c r="N979" s="4"/>
    </row>
    <row r="980" spans="8:14" x14ac:dyDescent="0.2">
      <c r="H980" s="4"/>
      <c r="I980" s="4"/>
      <c r="J980" s="4"/>
      <c r="K980" s="4"/>
      <c r="L980" s="4"/>
      <c r="M980" s="4"/>
      <c r="N980" s="4"/>
    </row>
    <row r="981" spans="8:14" x14ac:dyDescent="0.2">
      <c r="H981" s="4"/>
      <c r="I981" s="4"/>
      <c r="J981" s="4"/>
      <c r="K981" s="4"/>
      <c r="L981" s="4"/>
      <c r="M981" s="4"/>
      <c r="N981" s="4"/>
    </row>
    <row r="982" spans="8:14" x14ac:dyDescent="0.2">
      <c r="H982" s="4"/>
      <c r="I982" s="4"/>
      <c r="J982" s="4"/>
      <c r="K982" s="4"/>
      <c r="L982" s="4"/>
      <c r="M982" s="4"/>
      <c r="N982" s="4"/>
    </row>
    <row r="983" spans="8:14" x14ac:dyDescent="0.2">
      <c r="H983" s="4"/>
      <c r="I983" s="4"/>
      <c r="J983" s="4"/>
      <c r="K983" s="4"/>
      <c r="L983" s="4"/>
      <c r="M983" s="4"/>
      <c r="N983" s="4"/>
    </row>
    <row r="984" spans="8:14" x14ac:dyDescent="0.2">
      <c r="H984" s="4"/>
      <c r="I984" s="4"/>
      <c r="J984" s="4"/>
      <c r="K984" s="4"/>
      <c r="L984" s="4"/>
      <c r="M984" s="4"/>
      <c r="N984" s="4"/>
    </row>
    <row r="985" spans="8:14" x14ac:dyDescent="0.2">
      <c r="H985" s="4"/>
      <c r="I985" s="4"/>
      <c r="J985" s="4"/>
      <c r="K985" s="4"/>
      <c r="L985" s="4"/>
      <c r="M985" s="4"/>
      <c r="N985" s="4"/>
    </row>
    <row r="986" spans="8:14" x14ac:dyDescent="0.2">
      <c r="H986" s="4"/>
      <c r="I986" s="4"/>
      <c r="J986" s="4"/>
      <c r="K986" s="4"/>
      <c r="L986" s="4"/>
      <c r="M986" s="4"/>
      <c r="N986" s="4"/>
    </row>
    <row r="987" spans="8:14" x14ac:dyDescent="0.2">
      <c r="H987" s="4"/>
      <c r="I987" s="4"/>
      <c r="J987" s="4"/>
      <c r="K987" s="4"/>
      <c r="L987" s="4"/>
      <c r="M987" s="4"/>
      <c r="N987" s="4"/>
    </row>
    <row r="988" spans="8:14" x14ac:dyDescent="0.2">
      <c r="H988" s="4"/>
      <c r="I988" s="4"/>
      <c r="J988" s="4"/>
      <c r="K988" s="4"/>
      <c r="L988" s="4"/>
      <c r="M988" s="4"/>
      <c r="N988" s="4"/>
    </row>
    <row r="989" spans="8:14" x14ac:dyDescent="0.2">
      <c r="H989" s="4"/>
      <c r="I989" s="4"/>
      <c r="J989" s="4"/>
      <c r="K989" s="4"/>
      <c r="L989" s="4"/>
      <c r="M989" s="4"/>
      <c r="N989" s="4"/>
    </row>
    <row r="990" spans="8:14" x14ac:dyDescent="0.2">
      <c r="H990" s="4"/>
      <c r="I990" s="4"/>
      <c r="J990" s="4"/>
      <c r="K990" s="4"/>
      <c r="L990" s="4"/>
      <c r="M990" s="4"/>
      <c r="N990" s="4"/>
    </row>
    <row r="991" spans="8:14" x14ac:dyDescent="0.2">
      <c r="H991" s="4"/>
      <c r="I991" s="4"/>
      <c r="J991" s="4"/>
      <c r="K991" s="4"/>
      <c r="L991" s="4"/>
      <c r="M991" s="4"/>
      <c r="N991" s="4"/>
    </row>
    <row r="992" spans="8:14" x14ac:dyDescent="0.2">
      <c r="H992" s="4"/>
      <c r="I992" s="4"/>
      <c r="J992" s="4"/>
      <c r="K992" s="4"/>
      <c r="L992" s="4"/>
      <c r="M992" s="4"/>
      <c r="N992" s="4"/>
    </row>
    <row r="993" spans="8:14" x14ac:dyDescent="0.2">
      <c r="H993" s="4"/>
      <c r="I993" s="4"/>
      <c r="J993" s="4"/>
      <c r="K993" s="4"/>
      <c r="L993" s="4"/>
      <c r="M993" s="4"/>
      <c r="N993" s="4"/>
    </row>
    <row r="994" spans="8:14" x14ac:dyDescent="0.2">
      <c r="H994" s="4"/>
      <c r="I994" s="4"/>
      <c r="J994" s="4"/>
      <c r="K994" s="4"/>
      <c r="L994" s="4"/>
      <c r="M994" s="4"/>
      <c r="N994" s="4"/>
    </row>
  </sheetData>
  <mergeCells count="12">
    <mergeCell ref="A16:G16"/>
    <mergeCell ref="A28:B28"/>
    <mergeCell ref="A1:G1"/>
    <mergeCell ref="A2:E2"/>
    <mergeCell ref="A4:G4"/>
    <mergeCell ref="A14:B14"/>
    <mergeCell ref="A15:B15"/>
    <mergeCell ref="A29:B29"/>
    <mergeCell ref="A30:G30"/>
    <mergeCell ref="A45:B45"/>
    <mergeCell ref="F45:G46"/>
    <mergeCell ref="A46:B46"/>
  </mergeCells>
  <dataValidations count="4">
    <dataValidation type="decimal" operator="equal" allowBlank="1" showDropDown="1" showInputMessage="1" showErrorMessage="1" prompt="La valeur de ce champ est égale à 0 ou il doit rester VIDE" sqref="E5:E13 E17:E27 E31:E44" xr:uid="{00000000-0002-0000-0200-000000000000}">
      <formula1>0</formula1>
    </dataValidation>
    <dataValidation type="decimal" operator="equal" allowBlank="1" showDropDown="1" showInputMessage="1" showErrorMessage="1" prompt="La valeur de ce champ est égale à 1 ou il doit rester VIDE" sqref="D5:D13 D17:D27 D31:D44" xr:uid="{00000000-0002-0000-0200-000001000000}">
      <formula1>1</formula1>
    </dataValidation>
    <dataValidation type="decimal" operator="equal" allowBlank="1" showDropDown="1" showInputMessage="1" showErrorMessage="1" prompt="La valeur est égale à 2 ou le champ doit rester VIDE" sqref="C17:C27" xr:uid="{00000000-0002-0000-0200-000002000000}">
      <formula1>2</formula1>
    </dataValidation>
    <dataValidation type="decimal" operator="equal" allowBlank="1" showDropDown="1" showInputMessage="1" showErrorMessage="1" prompt="La valeur de ce champ est égale à 2 ou il doit rester VIDE" sqref="C5:C13 C31:C44" xr:uid="{00000000-0002-0000-0200-000003000000}">
      <formula1>2</formula1>
    </dataValidation>
  </dataValidations>
  <hyperlinks>
    <hyperlink ref="G5" location="null!C7" display="R-1-1" xr:uid="{00000000-0004-0000-0200-000000000000}"/>
    <hyperlink ref="G6" location="null!C8" display="R-1-2" xr:uid="{00000000-0004-0000-0200-000001000000}"/>
    <hyperlink ref="G7" location="null!C9" display="R-1-3" xr:uid="{00000000-0004-0000-0200-000002000000}"/>
    <hyperlink ref="G8" location="null!C10" display="R-1-4" xr:uid="{00000000-0004-0000-0200-000003000000}"/>
    <hyperlink ref="G9" location="null!C11" display="R-1-5" xr:uid="{00000000-0004-0000-0200-000004000000}"/>
    <hyperlink ref="G10" location="null!C12" display="R-1-6" xr:uid="{00000000-0004-0000-0200-000005000000}"/>
    <hyperlink ref="G11" location="null!C13" display="R-1-7" xr:uid="{00000000-0004-0000-0200-000006000000}"/>
    <hyperlink ref="G12" location="null!C14" display="R-1-8" xr:uid="{00000000-0004-0000-0200-000007000000}"/>
    <hyperlink ref="G13" location="null!C15" display="R-1-9" xr:uid="{00000000-0004-0000-0200-000008000000}"/>
    <hyperlink ref="G17" location="Recommandations!C16" display="R-2-1" xr:uid="{00000000-0004-0000-0200-000009000000}"/>
    <hyperlink ref="G18" location="Recommandations!C17" display="R-2-2" xr:uid="{00000000-0004-0000-0200-00000A000000}"/>
    <hyperlink ref="G19" location="Recommandations!C18" display="R-2-3" xr:uid="{00000000-0004-0000-0200-00000B000000}"/>
    <hyperlink ref="G20" location="Recommandations!C19" display="R-2-4" xr:uid="{00000000-0004-0000-0200-00000C000000}"/>
    <hyperlink ref="G21" location="Recommandations!C20" display="R-2-5" xr:uid="{00000000-0004-0000-0200-00000D000000}"/>
    <hyperlink ref="G22" location="Recommandations!C21" display="R-2-6" xr:uid="{00000000-0004-0000-0200-00000E000000}"/>
    <hyperlink ref="G23" location="Recommandations!C22" display="R-2-7" xr:uid="{00000000-0004-0000-0200-00000F000000}"/>
    <hyperlink ref="G24" location="Recommandations!C23" display="R-2-8" xr:uid="{00000000-0004-0000-0200-000010000000}"/>
    <hyperlink ref="G25" location="Recommandations!C24" display="R-2-9" xr:uid="{00000000-0004-0000-0200-000011000000}"/>
    <hyperlink ref="G26" location="Recommandations!C25" display="R-2-10" xr:uid="{00000000-0004-0000-0200-000012000000}"/>
    <hyperlink ref="G27" location="Recommandations!C26" display="R-2-11" xr:uid="{00000000-0004-0000-0200-000013000000}"/>
    <hyperlink ref="G31" location="Recommandations!C28" display="R-3-1" xr:uid="{00000000-0004-0000-0200-000014000000}"/>
    <hyperlink ref="G32" location="Recommandations!C29" display="R-3-2" xr:uid="{00000000-0004-0000-0200-000015000000}"/>
    <hyperlink ref="G33" location="Recommandations!C30" display="R-3-3" xr:uid="{00000000-0004-0000-0200-000016000000}"/>
    <hyperlink ref="G34" location="Recommandations!C31" display="R-3-4" xr:uid="{00000000-0004-0000-0200-000017000000}"/>
    <hyperlink ref="G35" location="Recommandations!C32" display="R-3-5" xr:uid="{00000000-0004-0000-0200-000018000000}"/>
    <hyperlink ref="G36" location="Recommandations!C33" display="R-3-6" xr:uid="{00000000-0004-0000-0200-000019000000}"/>
    <hyperlink ref="G37" location="Recommandations!C34" display="R-3-7" xr:uid="{00000000-0004-0000-0200-00001A000000}"/>
    <hyperlink ref="G38" location="Recommandations!C35" display="R-3-8" xr:uid="{00000000-0004-0000-0200-00001B000000}"/>
    <hyperlink ref="G39" location="Recommandations!C36" display="R-3-9" xr:uid="{00000000-0004-0000-0200-00001C000000}"/>
    <hyperlink ref="G40" location="Recommandations!C37" display="R-3-10" xr:uid="{00000000-0004-0000-0200-00001D000000}"/>
    <hyperlink ref="G41" location="Recommandations!C38" display="R-3-11" xr:uid="{00000000-0004-0000-0200-00001E000000}"/>
    <hyperlink ref="G42" location="Recommandations!C39" display="R-3-12" xr:uid="{00000000-0004-0000-0200-00001F000000}"/>
    <hyperlink ref="G43" location="Recommandations!C40" display="R-3-13" xr:uid="{00000000-0004-0000-0200-000020000000}"/>
    <hyperlink ref="G44" location="Recommandations!C41" display="R-3-14" xr:uid="{00000000-0004-0000-0200-000021000000}"/>
  </hyperlinks>
  <pageMargins left="0.7" right="0.7" top="0.75" bottom="0.75" header="0" footer="0"/>
  <pageSetup paperSize="9" orientation="portrait"/>
  <legacy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Z1000"/>
  <sheetViews>
    <sheetView topLeftCell="A39" workbookViewId="0">
      <selection activeCell="C12" sqref="C12"/>
    </sheetView>
  </sheetViews>
  <sheetFormatPr baseColWidth="10" defaultColWidth="11.1640625" defaultRowHeight="16" x14ac:dyDescent="0.2"/>
  <cols>
    <col min="1" max="1" width="12.33203125" customWidth="1"/>
    <col min="2" max="2" width="38.83203125" customWidth="1"/>
    <col min="3" max="3" width="83.83203125" customWidth="1"/>
    <col min="4" max="4" width="22.33203125" customWidth="1"/>
    <col min="5" max="26" width="13.1640625" customWidth="1"/>
  </cols>
  <sheetData>
    <row r="1" spans="1:26" ht="17" x14ac:dyDescent="0.25">
      <c r="A1" s="145" t="s">
        <v>187</v>
      </c>
      <c r="B1" s="138"/>
      <c r="C1" s="138"/>
      <c r="D1" s="136"/>
      <c r="E1" s="3"/>
      <c r="F1" s="3"/>
      <c r="G1" s="3"/>
      <c r="H1" s="3"/>
      <c r="I1" s="3"/>
      <c r="J1" s="3"/>
      <c r="K1" s="3"/>
      <c r="L1" s="3"/>
      <c r="M1" s="3"/>
      <c r="N1" s="3"/>
      <c r="O1" s="3"/>
      <c r="P1" s="3"/>
      <c r="Q1" s="3"/>
      <c r="R1" s="3"/>
      <c r="S1" s="3"/>
      <c r="T1" s="3"/>
      <c r="U1" s="3"/>
      <c r="V1" s="3"/>
      <c r="W1" s="3"/>
      <c r="X1" s="3"/>
      <c r="Y1" s="3"/>
      <c r="Z1" s="3"/>
    </row>
    <row r="2" spans="1:26" ht="15.75" customHeight="1" x14ac:dyDescent="0.2">
      <c r="A2" s="150" t="s">
        <v>216</v>
      </c>
      <c r="B2" s="151"/>
      <c r="C2" s="151"/>
      <c r="D2" s="152"/>
      <c r="E2" s="3"/>
      <c r="F2" s="3"/>
      <c r="G2" s="3"/>
      <c r="H2" s="3"/>
      <c r="I2" s="3"/>
      <c r="J2" s="3"/>
      <c r="K2" s="3"/>
      <c r="L2" s="3"/>
      <c r="M2" s="3"/>
      <c r="N2" s="3"/>
      <c r="O2" s="3"/>
      <c r="P2" s="3"/>
      <c r="Q2" s="3"/>
      <c r="R2" s="3"/>
      <c r="S2" s="3"/>
      <c r="T2" s="3"/>
      <c r="U2" s="3"/>
      <c r="V2" s="3"/>
      <c r="W2" s="3"/>
      <c r="X2" s="3"/>
      <c r="Y2" s="3"/>
      <c r="Z2" s="3"/>
    </row>
    <row r="3" spans="1:26" ht="20" x14ac:dyDescent="0.25">
      <c r="A3" s="7" t="s">
        <v>49</v>
      </c>
      <c r="B3" s="8" t="s">
        <v>109</v>
      </c>
      <c r="C3" s="7" t="s">
        <v>55</v>
      </c>
      <c r="D3" s="7" t="s">
        <v>110</v>
      </c>
      <c r="E3" s="3"/>
      <c r="F3" s="3"/>
      <c r="G3" s="3"/>
      <c r="H3" s="3"/>
      <c r="I3" s="3"/>
      <c r="J3" s="3"/>
      <c r="K3" s="3"/>
      <c r="L3" s="3"/>
      <c r="M3" s="3"/>
      <c r="N3" s="3"/>
      <c r="O3" s="3"/>
      <c r="P3" s="3"/>
      <c r="Q3" s="3"/>
      <c r="R3" s="3"/>
      <c r="S3" s="3"/>
      <c r="T3" s="3"/>
      <c r="U3" s="3"/>
      <c r="V3" s="3"/>
      <c r="W3" s="3"/>
      <c r="X3" s="3"/>
      <c r="Y3" s="3"/>
      <c r="Z3" s="3"/>
    </row>
    <row r="4" spans="1:26" x14ac:dyDescent="0.2">
      <c r="A4" s="147" t="s">
        <v>188</v>
      </c>
      <c r="B4" s="138"/>
      <c r="C4" s="138"/>
      <c r="D4" s="136"/>
      <c r="E4" s="3"/>
      <c r="F4" s="3"/>
      <c r="G4" s="3"/>
      <c r="H4" s="3"/>
      <c r="I4" s="3"/>
      <c r="J4" s="3"/>
      <c r="K4" s="3"/>
      <c r="L4" s="3"/>
      <c r="M4" s="3"/>
      <c r="N4" s="3"/>
      <c r="O4" s="3"/>
      <c r="P4" s="3"/>
      <c r="Q4" s="3"/>
      <c r="R4" s="3"/>
      <c r="S4" s="3"/>
      <c r="T4" s="3"/>
      <c r="U4" s="3"/>
      <c r="V4" s="3"/>
      <c r="W4" s="3"/>
      <c r="X4" s="3"/>
      <c r="Y4" s="3"/>
      <c r="Z4" s="3"/>
    </row>
    <row r="5" spans="1:26" ht="85" x14ac:dyDescent="0.2">
      <c r="A5" s="92" t="s">
        <v>56</v>
      </c>
      <c r="B5" s="93" t="s">
        <v>241</v>
      </c>
      <c r="C5" s="93" t="s">
        <v>189</v>
      </c>
      <c r="D5" s="94" t="s">
        <v>111</v>
      </c>
      <c r="E5" s="3"/>
      <c r="F5" s="3"/>
      <c r="G5" s="3"/>
      <c r="H5" s="3"/>
      <c r="I5" s="3"/>
      <c r="J5" s="3"/>
      <c r="K5" s="3"/>
      <c r="L5" s="3"/>
      <c r="M5" s="3"/>
      <c r="N5" s="3"/>
      <c r="O5" s="3"/>
      <c r="P5" s="3"/>
      <c r="Q5" s="3"/>
      <c r="R5" s="3"/>
      <c r="S5" s="3"/>
      <c r="T5" s="3"/>
      <c r="U5" s="3"/>
      <c r="V5" s="3"/>
      <c r="W5" s="3"/>
      <c r="X5" s="3"/>
      <c r="Y5" s="3"/>
      <c r="Z5" s="3"/>
    </row>
    <row r="6" spans="1:26" ht="68" x14ac:dyDescent="0.2">
      <c r="A6" s="92" t="s">
        <v>57</v>
      </c>
      <c r="B6" s="93" t="s">
        <v>242</v>
      </c>
      <c r="C6" s="95" t="s">
        <v>217</v>
      </c>
      <c r="D6" s="96"/>
      <c r="E6" s="3"/>
      <c r="F6" s="3"/>
      <c r="G6" s="3"/>
      <c r="H6" s="3"/>
      <c r="I6" s="3"/>
      <c r="J6" s="3"/>
      <c r="K6" s="3"/>
      <c r="L6" s="3"/>
      <c r="M6" s="3"/>
      <c r="N6" s="3"/>
      <c r="O6" s="3"/>
      <c r="P6" s="3"/>
      <c r="Q6" s="3"/>
      <c r="R6" s="3"/>
      <c r="S6" s="3"/>
      <c r="T6" s="3"/>
      <c r="U6" s="3"/>
      <c r="V6" s="3"/>
      <c r="W6" s="3"/>
      <c r="X6" s="3"/>
      <c r="Y6" s="3"/>
      <c r="Z6" s="3"/>
    </row>
    <row r="7" spans="1:26" ht="68" x14ac:dyDescent="0.2">
      <c r="A7" s="92" t="s">
        <v>58</v>
      </c>
      <c r="B7" s="93" t="s">
        <v>243</v>
      </c>
      <c r="C7" s="95" t="s">
        <v>218</v>
      </c>
      <c r="D7" s="96"/>
      <c r="E7" s="3"/>
      <c r="F7" s="3"/>
      <c r="G7" s="3"/>
      <c r="H7" s="3"/>
      <c r="I7" s="3"/>
      <c r="J7" s="3"/>
      <c r="K7" s="3"/>
      <c r="L7" s="3"/>
      <c r="M7" s="3"/>
      <c r="N7" s="3"/>
      <c r="O7" s="3"/>
      <c r="P7" s="3"/>
      <c r="Q7" s="3"/>
      <c r="R7" s="3"/>
      <c r="S7" s="3"/>
      <c r="T7" s="3"/>
      <c r="U7" s="3"/>
      <c r="V7" s="3"/>
      <c r="W7" s="3"/>
      <c r="X7" s="3"/>
      <c r="Y7" s="3"/>
      <c r="Z7" s="3"/>
    </row>
    <row r="8" spans="1:26" ht="85" x14ac:dyDescent="0.2">
      <c r="A8" s="92" t="s">
        <v>59</v>
      </c>
      <c r="B8" s="93" t="s">
        <v>258</v>
      </c>
      <c r="C8" s="93" t="s">
        <v>190</v>
      </c>
      <c r="D8" s="97" t="s">
        <v>112</v>
      </c>
      <c r="E8" s="3"/>
      <c r="F8" s="3"/>
      <c r="G8" s="3"/>
      <c r="H8" s="3"/>
      <c r="I8" s="3"/>
      <c r="J8" s="3"/>
      <c r="K8" s="3"/>
      <c r="L8" s="3"/>
      <c r="M8" s="3"/>
      <c r="N8" s="3"/>
      <c r="O8" s="3"/>
      <c r="P8" s="3"/>
      <c r="Q8" s="3"/>
      <c r="R8" s="3"/>
      <c r="S8" s="3"/>
      <c r="T8" s="3"/>
      <c r="U8" s="3"/>
      <c r="V8" s="3"/>
      <c r="W8" s="3"/>
      <c r="X8" s="3"/>
      <c r="Y8" s="3"/>
      <c r="Z8" s="3"/>
    </row>
    <row r="9" spans="1:26" ht="187" x14ac:dyDescent="0.2">
      <c r="A9" s="92" t="s">
        <v>60</v>
      </c>
      <c r="B9" s="93" t="s">
        <v>245</v>
      </c>
      <c r="C9" s="95" t="s">
        <v>219</v>
      </c>
      <c r="D9" s="96"/>
      <c r="E9" s="3"/>
      <c r="F9" s="3"/>
      <c r="G9" s="3"/>
      <c r="H9" s="3"/>
      <c r="I9" s="3"/>
      <c r="J9" s="3"/>
      <c r="K9" s="3"/>
      <c r="L9" s="3"/>
      <c r="M9" s="3"/>
      <c r="N9" s="3"/>
      <c r="O9" s="3"/>
      <c r="P9" s="3"/>
      <c r="Q9" s="3"/>
      <c r="R9" s="3"/>
      <c r="S9" s="3"/>
      <c r="T9" s="3"/>
      <c r="U9" s="3"/>
      <c r="V9" s="3"/>
      <c r="W9" s="3"/>
      <c r="X9" s="3"/>
      <c r="Y9" s="3"/>
      <c r="Z9" s="3"/>
    </row>
    <row r="10" spans="1:26" ht="85" x14ac:dyDescent="0.2">
      <c r="A10" s="92" t="s">
        <v>62</v>
      </c>
      <c r="B10" s="93" t="s">
        <v>61</v>
      </c>
      <c r="C10" s="100" t="s">
        <v>214</v>
      </c>
      <c r="D10" s="96"/>
      <c r="E10" s="3"/>
      <c r="F10" s="3"/>
      <c r="G10" s="3"/>
      <c r="H10" s="3"/>
      <c r="I10" s="3"/>
      <c r="J10" s="3"/>
      <c r="K10" s="3"/>
      <c r="L10" s="3"/>
      <c r="M10" s="3"/>
      <c r="N10" s="3"/>
      <c r="O10" s="3"/>
      <c r="P10" s="3"/>
      <c r="Q10" s="3"/>
      <c r="R10" s="3"/>
      <c r="S10" s="3"/>
      <c r="T10" s="3"/>
      <c r="U10" s="3"/>
      <c r="V10" s="3"/>
      <c r="W10" s="3"/>
      <c r="X10" s="3"/>
      <c r="Y10" s="3"/>
      <c r="Z10" s="3"/>
    </row>
    <row r="11" spans="1:26" ht="102" x14ac:dyDescent="0.2">
      <c r="A11" s="92" t="s">
        <v>64</v>
      </c>
      <c r="B11" s="93" t="s">
        <v>113</v>
      </c>
      <c r="C11" s="95" t="s">
        <v>215</v>
      </c>
      <c r="D11" s="93"/>
      <c r="E11" s="3"/>
      <c r="F11" s="3"/>
      <c r="G11" s="3"/>
      <c r="H11" s="3"/>
      <c r="I11" s="3"/>
      <c r="J11" s="3"/>
      <c r="K11" s="3"/>
      <c r="L11" s="3"/>
      <c r="M11" s="3"/>
      <c r="N11" s="3"/>
      <c r="O11" s="3"/>
      <c r="P11" s="3"/>
      <c r="Q11" s="3"/>
      <c r="R11" s="3"/>
      <c r="S11" s="3"/>
      <c r="T11" s="3"/>
      <c r="U11" s="3"/>
      <c r="V11" s="3"/>
      <c r="W11" s="3"/>
      <c r="X11" s="3"/>
      <c r="Y11" s="3"/>
      <c r="Z11" s="3"/>
    </row>
    <row r="12" spans="1:26" ht="102" x14ac:dyDescent="0.2">
      <c r="A12" s="92" t="s">
        <v>66</v>
      </c>
      <c r="B12" s="93" t="s">
        <v>114</v>
      </c>
      <c r="C12" s="93" t="s">
        <v>220</v>
      </c>
      <c r="D12" s="98" t="s">
        <v>115</v>
      </c>
      <c r="E12" s="3"/>
      <c r="F12" s="3"/>
      <c r="G12" s="3"/>
      <c r="H12" s="3"/>
      <c r="I12" s="3"/>
      <c r="J12" s="3"/>
      <c r="K12" s="3"/>
      <c r="L12" s="3"/>
      <c r="M12" s="3"/>
      <c r="N12" s="3"/>
      <c r="O12" s="3"/>
      <c r="P12" s="3"/>
      <c r="Q12" s="3"/>
      <c r="R12" s="3"/>
      <c r="S12" s="3"/>
      <c r="T12" s="3"/>
      <c r="U12" s="3"/>
      <c r="V12" s="3"/>
      <c r="W12" s="3"/>
      <c r="X12" s="3"/>
      <c r="Y12" s="3"/>
      <c r="Z12" s="3"/>
    </row>
    <row r="13" spans="1:26" ht="85" x14ac:dyDescent="0.2">
      <c r="A13" s="92" t="s">
        <v>67</v>
      </c>
      <c r="B13" s="93" t="s">
        <v>246</v>
      </c>
      <c r="C13" s="93" t="s">
        <v>221</v>
      </c>
      <c r="D13" s="98" t="s">
        <v>116</v>
      </c>
      <c r="E13" s="3"/>
      <c r="F13" s="3"/>
      <c r="G13" s="3"/>
      <c r="H13" s="3"/>
      <c r="I13" s="3"/>
      <c r="J13" s="3"/>
      <c r="K13" s="3"/>
      <c r="L13" s="3"/>
      <c r="M13" s="3"/>
      <c r="N13" s="3"/>
      <c r="O13" s="3"/>
      <c r="P13" s="3"/>
      <c r="Q13" s="3"/>
      <c r="R13" s="3"/>
      <c r="S13" s="3"/>
      <c r="T13" s="3"/>
      <c r="U13" s="3"/>
      <c r="V13" s="3"/>
      <c r="W13" s="3"/>
      <c r="X13" s="3"/>
      <c r="Y13" s="3"/>
      <c r="Z13" s="3"/>
    </row>
    <row r="14" spans="1:26" x14ac:dyDescent="0.2">
      <c r="A14" s="144" t="s">
        <v>117</v>
      </c>
      <c r="B14" s="148"/>
      <c r="C14" s="148"/>
      <c r="D14" s="149"/>
      <c r="E14" s="3"/>
      <c r="F14" s="3"/>
      <c r="G14" s="3"/>
      <c r="H14" s="3"/>
      <c r="I14" s="3"/>
      <c r="J14" s="3"/>
      <c r="K14" s="3"/>
      <c r="L14" s="3"/>
      <c r="M14" s="3"/>
      <c r="N14" s="3"/>
      <c r="O14" s="3"/>
      <c r="P14" s="3"/>
      <c r="Q14" s="3"/>
      <c r="R14" s="3"/>
      <c r="S14" s="3"/>
      <c r="T14" s="3"/>
      <c r="U14" s="3"/>
      <c r="V14" s="3"/>
      <c r="W14" s="3"/>
      <c r="X14" s="3"/>
      <c r="Y14" s="3"/>
      <c r="Z14" s="3"/>
    </row>
    <row r="15" spans="1:26" ht="85" x14ac:dyDescent="0.2">
      <c r="A15" s="92" t="s">
        <v>69</v>
      </c>
      <c r="B15" s="93" t="s">
        <v>247</v>
      </c>
      <c r="C15" s="93" t="s">
        <v>222</v>
      </c>
      <c r="D15" s="98" t="s">
        <v>118</v>
      </c>
      <c r="E15" s="3"/>
      <c r="F15" s="3"/>
      <c r="G15" s="3"/>
      <c r="H15" s="3"/>
      <c r="I15" s="3"/>
      <c r="J15" s="3"/>
      <c r="K15" s="3"/>
      <c r="L15" s="3"/>
      <c r="M15" s="3"/>
      <c r="N15" s="3"/>
      <c r="O15" s="3"/>
      <c r="P15" s="3"/>
      <c r="Q15" s="3"/>
      <c r="R15" s="3"/>
      <c r="S15" s="3"/>
      <c r="T15" s="3"/>
      <c r="U15" s="3"/>
      <c r="V15" s="3"/>
      <c r="W15" s="3"/>
      <c r="X15" s="3"/>
      <c r="Y15" s="3"/>
      <c r="Z15" s="3"/>
    </row>
    <row r="16" spans="1:26" ht="102" x14ac:dyDescent="0.2">
      <c r="A16" s="92" t="s">
        <v>70</v>
      </c>
      <c r="B16" s="93" t="s">
        <v>248</v>
      </c>
      <c r="C16" s="95" t="s">
        <v>192</v>
      </c>
      <c r="D16" s="96"/>
      <c r="E16" s="3"/>
      <c r="F16" s="3"/>
      <c r="G16" s="3"/>
      <c r="H16" s="3"/>
      <c r="I16" s="3"/>
      <c r="J16" s="3"/>
      <c r="K16" s="3"/>
      <c r="L16" s="3"/>
      <c r="M16" s="3"/>
      <c r="N16" s="3"/>
      <c r="O16" s="3"/>
      <c r="P16" s="3"/>
      <c r="Q16" s="3"/>
      <c r="R16" s="3"/>
      <c r="S16" s="3"/>
      <c r="T16" s="3"/>
      <c r="U16" s="3"/>
      <c r="V16" s="3"/>
      <c r="W16" s="3"/>
      <c r="X16" s="3"/>
      <c r="Y16" s="3"/>
      <c r="Z16" s="3"/>
    </row>
    <row r="17" spans="1:26" ht="102" x14ac:dyDescent="0.2">
      <c r="A17" s="92" t="s">
        <v>71</v>
      </c>
      <c r="B17" s="93" t="s">
        <v>119</v>
      </c>
      <c r="C17" s="95" t="s">
        <v>223</v>
      </c>
      <c r="D17" s="96"/>
      <c r="E17" s="3"/>
      <c r="F17" s="3"/>
      <c r="G17" s="3"/>
      <c r="H17" s="3"/>
      <c r="I17" s="3"/>
      <c r="J17" s="3"/>
      <c r="K17" s="3"/>
      <c r="L17" s="3"/>
      <c r="M17" s="3"/>
      <c r="N17" s="3"/>
      <c r="O17" s="3"/>
      <c r="P17" s="3"/>
      <c r="Q17" s="3"/>
      <c r="R17" s="3"/>
      <c r="S17" s="3"/>
      <c r="T17" s="3"/>
      <c r="U17" s="3"/>
      <c r="V17" s="3"/>
      <c r="W17" s="3"/>
      <c r="X17" s="3"/>
      <c r="Y17" s="3"/>
      <c r="Z17" s="3"/>
    </row>
    <row r="18" spans="1:26" ht="102" x14ac:dyDescent="0.2">
      <c r="A18" s="92" t="s">
        <v>72</v>
      </c>
      <c r="B18" s="93" t="s">
        <v>259</v>
      </c>
      <c r="C18" s="95" t="s">
        <v>225</v>
      </c>
      <c r="D18" s="96"/>
      <c r="E18" s="3"/>
      <c r="F18" s="3"/>
      <c r="G18" s="3"/>
      <c r="H18" s="3"/>
      <c r="I18" s="3"/>
      <c r="J18" s="3"/>
      <c r="K18" s="3"/>
      <c r="L18" s="3"/>
      <c r="M18" s="3"/>
      <c r="N18" s="3"/>
      <c r="O18" s="3"/>
      <c r="P18" s="3"/>
      <c r="Q18" s="3"/>
      <c r="R18" s="3"/>
      <c r="S18" s="3"/>
      <c r="T18" s="3"/>
      <c r="U18" s="3"/>
      <c r="V18" s="3"/>
      <c r="W18" s="3"/>
      <c r="X18" s="3"/>
      <c r="Y18" s="3"/>
      <c r="Z18" s="3"/>
    </row>
    <row r="19" spans="1:26" ht="102" x14ac:dyDescent="0.2">
      <c r="A19" s="92" t="s">
        <v>73</v>
      </c>
      <c r="B19" s="93" t="s">
        <v>250</v>
      </c>
      <c r="C19" s="93" t="s">
        <v>224</v>
      </c>
      <c r="D19" s="96"/>
      <c r="E19" s="3"/>
      <c r="F19" s="3"/>
      <c r="G19" s="3"/>
      <c r="H19" s="3"/>
      <c r="I19" s="3"/>
      <c r="J19" s="3"/>
      <c r="K19" s="3"/>
      <c r="L19" s="3"/>
      <c r="M19" s="3"/>
      <c r="N19" s="3"/>
      <c r="O19" s="3"/>
      <c r="P19" s="3"/>
      <c r="Q19" s="3"/>
      <c r="R19" s="3"/>
      <c r="S19" s="3"/>
      <c r="T19" s="3"/>
      <c r="U19" s="3"/>
      <c r="V19" s="3"/>
      <c r="W19" s="3"/>
      <c r="X19" s="3"/>
      <c r="Y19" s="3"/>
      <c r="Z19" s="3"/>
    </row>
    <row r="20" spans="1:26" ht="85" x14ac:dyDescent="0.2">
      <c r="A20" s="92" t="s">
        <v>75</v>
      </c>
      <c r="B20" s="93" t="s">
        <v>74</v>
      </c>
      <c r="C20" s="95" t="s">
        <v>193</v>
      </c>
      <c r="D20" s="98" t="s">
        <v>120</v>
      </c>
      <c r="E20" s="3"/>
      <c r="F20" s="3"/>
      <c r="G20" s="3"/>
      <c r="H20" s="3"/>
      <c r="I20" s="3"/>
      <c r="J20" s="3"/>
      <c r="K20" s="3"/>
      <c r="L20" s="3"/>
      <c r="M20" s="3"/>
      <c r="N20" s="3"/>
      <c r="O20" s="3"/>
      <c r="P20" s="3"/>
      <c r="Q20" s="3"/>
      <c r="R20" s="3"/>
      <c r="S20" s="3"/>
      <c r="T20" s="3"/>
      <c r="U20" s="3"/>
      <c r="V20" s="3"/>
      <c r="W20" s="3"/>
      <c r="X20" s="3"/>
      <c r="Y20" s="3"/>
      <c r="Z20" s="3"/>
    </row>
    <row r="21" spans="1:26" ht="102" x14ac:dyDescent="0.2">
      <c r="A21" s="92" t="s">
        <v>77</v>
      </c>
      <c r="B21" s="93" t="s">
        <v>76</v>
      </c>
      <c r="C21" s="95" t="s">
        <v>194</v>
      </c>
      <c r="D21" s="96"/>
      <c r="E21" s="3"/>
      <c r="F21" s="3"/>
      <c r="G21" s="3"/>
      <c r="H21" s="3"/>
      <c r="I21" s="3"/>
      <c r="J21" s="3"/>
      <c r="K21" s="3"/>
      <c r="L21" s="3"/>
      <c r="M21" s="3"/>
      <c r="N21" s="3"/>
      <c r="O21" s="3"/>
      <c r="P21" s="3"/>
      <c r="Q21" s="3"/>
      <c r="R21" s="3"/>
      <c r="S21" s="3"/>
      <c r="T21" s="3"/>
      <c r="U21" s="3"/>
      <c r="V21" s="3"/>
      <c r="W21" s="3"/>
      <c r="X21" s="3"/>
      <c r="Y21" s="3"/>
      <c r="Z21" s="3"/>
    </row>
    <row r="22" spans="1:26" ht="85" x14ac:dyDescent="0.2">
      <c r="A22" s="92" t="s">
        <v>79</v>
      </c>
      <c r="B22" s="93" t="s">
        <v>78</v>
      </c>
      <c r="C22" s="93" t="s">
        <v>195</v>
      </c>
      <c r="D22" s="96"/>
      <c r="E22" s="3"/>
      <c r="F22" s="3"/>
      <c r="G22" s="3"/>
      <c r="H22" s="3"/>
      <c r="I22" s="3"/>
      <c r="J22" s="3"/>
      <c r="K22" s="3"/>
      <c r="L22" s="3"/>
      <c r="M22" s="3"/>
      <c r="N22" s="3"/>
      <c r="O22" s="3"/>
      <c r="P22" s="3"/>
      <c r="Q22" s="3"/>
      <c r="R22" s="3"/>
      <c r="S22" s="3"/>
      <c r="T22" s="3"/>
      <c r="U22" s="3"/>
      <c r="V22" s="3"/>
      <c r="W22" s="3"/>
      <c r="X22" s="3"/>
      <c r="Y22" s="3"/>
      <c r="Z22" s="3"/>
    </row>
    <row r="23" spans="1:26" ht="68" x14ac:dyDescent="0.2">
      <c r="A23" s="92" t="s">
        <v>80</v>
      </c>
      <c r="B23" s="93" t="s">
        <v>121</v>
      </c>
      <c r="C23" s="93" t="s">
        <v>196</v>
      </c>
      <c r="D23" s="96"/>
      <c r="E23" s="3"/>
      <c r="F23" s="3"/>
      <c r="G23" s="3"/>
      <c r="H23" s="3"/>
      <c r="I23" s="3"/>
      <c r="J23" s="3"/>
      <c r="K23" s="3"/>
      <c r="L23" s="3"/>
      <c r="M23" s="3"/>
      <c r="N23" s="3"/>
      <c r="O23" s="3"/>
      <c r="P23" s="3"/>
      <c r="Q23" s="3"/>
      <c r="R23" s="3"/>
      <c r="S23" s="3"/>
      <c r="T23" s="3"/>
      <c r="U23" s="3"/>
      <c r="V23" s="3"/>
      <c r="W23" s="3"/>
      <c r="X23" s="3"/>
      <c r="Y23" s="3"/>
      <c r="Z23" s="3"/>
    </row>
    <row r="24" spans="1:26" ht="85" x14ac:dyDescent="0.2">
      <c r="A24" s="92" t="s">
        <v>82</v>
      </c>
      <c r="B24" s="93" t="s">
        <v>81</v>
      </c>
      <c r="C24" s="95" t="s">
        <v>226</v>
      </c>
      <c r="D24" s="99" t="s">
        <v>122</v>
      </c>
      <c r="E24" s="3"/>
      <c r="F24" s="3"/>
      <c r="G24" s="3"/>
      <c r="H24" s="3"/>
      <c r="I24" s="3"/>
      <c r="J24" s="3"/>
      <c r="K24" s="3"/>
      <c r="L24" s="3"/>
      <c r="M24" s="3"/>
      <c r="N24" s="3"/>
      <c r="O24" s="3"/>
      <c r="P24" s="3"/>
      <c r="Q24" s="3"/>
      <c r="R24" s="3"/>
      <c r="S24" s="3"/>
      <c r="T24" s="3"/>
      <c r="U24" s="3"/>
      <c r="V24" s="3"/>
      <c r="W24" s="3"/>
      <c r="X24" s="3"/>
      <c r="Y24" s="3"/>
      <c r="Z24" s="3"/>
    </row>
    <row r="25" spans="1:26" ht="85" x14ac:dyDescent="0.2">
      <c r="A25" s="92" t="s">
        <v>83</v>
      </c>
      <c r="B25" s="93" t="s">
        <v>251</v>
      </c>
      <c r="C25" s="93" t="s">
        <v>191</v>
      </c>
      <c r="D25" s="96"/>
      <c r="E25" s="3"/>
      <c r="F25" s="3"/>
      <c r="G25" s="3"/>
      <c r="H25" s="3"/>
      <c r="I25" s="3"/>
      <c r="J25" s="3"/>
      <c r="K25" s="3"/>
      <c r="L25" s="3"/>
      <c r="M25" s="3"/>
      <c r="N25" s="3"/>
      <c r="O25" s="3"/>
      <c r="P25" s="3"/>
      <c r="Q25" s="3"/>
      <c r="R25" s="3"/>
      <c r="S25" s="3"/>
      <c r="T25" s="3"/>
      <c r="U25" s="3"/>
      <c r="V25" s="3"/>
      <c r="W25" s="3"/>
      <c r="X25" s="3"/>
      <c r="Y25" s="3"/>
      <c r="Z25" s="3"/>
    </row>
    <row r="26" spans="1:26" x14ac:dyDescent="0.2">
      <c r="A26" s="137" t="s">
        <v>260</v>
      </c>
      <c r="B26" s="148"/>
      <c r="C26" s="148"/>
      <c r="D26" s="149"/>
      <c r="E26" s="3"/>
      <c r="F26" s="3"/>
      <c r="G26" s="3"/>
      <c r="H26" s="3"/>
      <c r="I26" s="3"/>
      <c r="J26" s="3"/>
      <c r="K26" s="3"/>
      <c r="L26" s="3"/>
      <c r="M26" s="3"/>
      <c r="N26" s="3"/>
      <c r="O26" s="3"/>
      <c r="P26" s="3"/>
      <c r="Q26" s="3"/>
      <c r="R26" s="3"/>
      <c r="S26" s="3"/>
      <c r="T26" s="3"/>
      <c r="U26" s="3"/>
      <c r="V26" s="3"/>
      <c r="W26" s="3"/>
      <c r="X26" s="3"/>
      <c r="Y26" s="3"/>
      <c r="Z26" s="3"/>
    </row>
    <row r="27" spans="1:26" ht="102" x14ac:dyDescent="0.2">
      <c r="A27" s="92" t="s">
        <v>85</v>
      </c>
      <c r="B27" s="95" t="s">
        <v>253</v>
      </c>
      <c r="C27" s="93" t="s">
        <v>197</v>
      </c>
      <c r="D27" s="96"/>
      <c r="E27" s="3"/>
      <c r="F27" s="3"/>
      <c r="G27" s="3"/>
      <c r="H27" s="3"/>
      <c r="I27" s="3"/>
      <c r="J27" s="3"/>
      <c r="K27" s="3"/>
      <c r="L27" s="3"/>
      <c r="M27" s="3"/>
      <c r="N27" s="3"/>
      <c r="O27" s="3"/>
      <c r="P27" s="3"/>
      <c r="Q27" s="3"/>
      <c r="R27" s="3"/>
      <c r="S27" s="3"/>
      <c r="T27" s="3"/>
      <c r="U27" s="3"/>
      <c r="V27" s="3"/>
      <c r="W27" s="3"/>
      <c r="X27" s="3"/>
      <c r="Y27" s="3"/>
      <c r="Z27" s="3"/>
    </row>
    <row r="28" spans="1:26" ht="85" x14ac:dyDescent="0.2">
      <c r="A28" s="92" t="s">
        <v>86</v>
      </c>
      <c r="B28" s="95" t="s">
        <v>254</v>
      </c>
      <c r="C28" s="93" t="s">
        <v>261</v>
      </c>
      <c r="D28" s="96"/>
      <c r="E28" s="3"/>
      <c r="F28" s="3"/>
      <c r="G28" s="3"/>
      <c r="H28" s="3"/>
      <c r="I28" s="3"/>
      <c r="J28" s="3"/>
      <c r="K28" s="3"/>
      <c r="L28" s="3"/>
      <c r="M28" s="3"/>
      <c r="N28" s="3"/>
      <c r="O28" s="3"/>
      <c r="P28" s="3"/>
      <c r="Q28" s="3"/>
      <c r="R28" s="3"/>
      <c r="S28" s="3"/>
      <c r="T28" s="3"/>
      <c r="U28" s="3"/>
      <c r="V28" s="3"/>
      <c r="W28" s="3"/>
      <c r="X28" s="3"/>
      <c r="Y28" s="3"/>
      <c r="Z28" s="3"/>
    </row>
    <row r="29" spans="1:26" ht="102" x14ac:dyDescent="0.2">
      <c r="A29" s="92" t="s">
        <v>87</v>
      </c>
      <c r="B29" s="93" t="s">
        <v>255</v>
      </c>
      <c r="C29" s="93" t="s">
        <v>262</v>
      </c>
      <c r="D29" s="96"/>
      <c r="E29" s="3"/>
      <c r="F29" s="3"/>
      <c r="G29" s="3"/>
      <c r="H29" s="3"/>
      <c r="I29" s="3"/>
      <c r="J29" s="3"/>
      <c r="K29" s="3"/>
      <c r="L29" s="3"/>
      <c r="M29" s="3"/>
      <c r="N29" s="3"/>
      <c r="O29" s="3"/>
      <c r="P29" s="3"/>
      <c r="Q29" s="3"/>
      <c r="R29" s="3"/>
      <c r="S29" s="3"/>
      <c r="T29" s="3"/>
      <c r="U29" s="3"/>
      <c r="V29" s="3"/>
      <c r="W29" s="3"/>
      <c r="X29" s="3"/>
      <c r="Y29" s="3"/>
      <c r="Z29" s="3"/>
    </row>
    <row r="30" spans="1:26" ht="136" x14ac:dyDescent="0.2">
      <c r="A30" s="92" t="s">
        <v>88</v>
      </c>
      <c r="B30" s="93" t="s">
        <v>256</v>
      </c>
      <c r="C30" s="95" t="s">
        <v>283</v>
      </c>
      <c r="D30" s="96"/>
      <c r="E30" s="3"/>
      <c r="F30" s="3"/>
      <c r="G30" s="3"/>
      <c r="H30" s="3"/>
      <c r="I30" s="3"/>
      <c r="J30" s="3"/>
      <c r="K30" s="3"/>
      <c r="L30" s="3"/>
      <c r="M30" s="3"/>
      <c r="N30" s="3"/>
      <c r="O30" s="3"/>
      <c r="P30" s="3"/>
      <c r="Q30" s="3"/>
      <c r="R30" s="3"/>
      <c r="S30" s="3"/>
      <c r="T30" s="3"/>
      <c r="U30" s="3"/>
      <c r="V30" s="3"/>
      <c r="W30" s="3"/>
      <c r="X30" s="3"/>
      <c r="Y30" s="3"/>
      <c r="Z30" s="3"/>
    </row>
    <row r="31" spans="1:26" ht="119" x14ac:dyDescent="0.2">
      <c r="A31" s="92" t="s">
        <v>90</v>
      </c>
      <c r="B31" s="93" t="s">
        <v>89</v>
      </c>
      <c r="C31" s="93" t="s">
        <v>198</v>
      </c>
      <c r="D31" s="96"/>
      <c r="E31" s="3"/>
      <c r="F31" s="3"/>
      <c r="G31" s="3"/>
      <c r="H31" s="3"/>
      <c r="I31" s="3"/>
      <c r="J31" s="3"/>
      <c r="K31" s="3"/>
      <c r="L31" s="3"/>
      <c r="M31" s="3"/>
      <c r="N31" s="3"/>
      <c r="O31" s="3"/>
      <c r="P31" s="3"/>
      <c r="Q31" s="3"/>
      <c r="R31" s="3"/>
      <c r="S31" s="3"/>
      <c r="T31" s="3"/>
      <c r="U31" s="3"/>
      <c r="V31" s="3"/>
      <c r="W31" s="3"/>
      <c r="X31" s="3"/>
      <c r="Y31" s="3"/>
      <c r="Z31" s="3"/>
    </row>
    <row r="32" spans="1:26" ht="153" x14ac:dyDescent="0.2">
      <c r="A32" s="92" t="s">
        <v>92</v>
      </c>
      <c r="B32" s="93" t="s">
        <v>91</v>
      </c>
      <c r="C32" s="95" t="s">
        <v>263</v>
      </c>
      <c r="D32" s="96"/>
      <c r="E32" s="3"/>
      <c r="F32" s="3"/>
      <c r="G32" s="3"/>
      <c r="H32" s="3"/>
      <c r="I32" s="3"/>
      <c r="J32" s="3"/>
      <c r="K32" s="3"/>
      <c r="L32" s="3"/>
      <c r="M32" s="3"/>
      <c r="N32" s="3"/>
      <c r="O32" s="3"/>
      <c r="P32" s="3"/>
      <c r="Q32" s="3"/>
      <c r="R32" s="3"/>
      <c r="S32" s="3"/>
      <c r="T32" s="3"/>
      <c r="U32" s="3"/>
      <c r="V32" s="3"/>
      <c r="W32" s="3"/>
      <c r="X32" s="3"/>
      <c r="Y32" s="3"/>
      <c r="Z32" s="3"/>
    </row>
    <row r="33" spans="1:26" ht="136" x14ac:dyDescent="0.2">
      <c r="A33" s="92" t="s">
        <v>94</v>
      </c>
      <c r="B33" s="93" t="s">
        <v>123</v>
      </c>
      <c r="C33" s="95" t="s">
        <v>264</v>
      </c>
      <c r="D33" s="96"/>
      <c r="E33" s="3"/>
      <c r="F33" s="3"/>
      <c r="G33" s="3"/>
      <c r="H33" s="3"/>
      <c r="I33" s="3"/>
      <c r="J33" s="3"/>
      <c r="K33" s="3"/>
      <c r="L33" s="3"/>
      <c r="M33" s="3"/>
      <c r="N33" s="3"/>
      <c r="O33" s="3"/>
      <c r="P33" s="3"/>
      <c r="Q33" s="3"/>
      <c r="R33" s="3"/>
      <c r="S33" s="3"/>
      <c r="T33" s="3"/>
      <c r="U33" s="3"/>
      <c r="V33" s="3"/>
      <c r="W33" s="3"/>
      <c r="X33" s="3"/>
      <c r="Y33" s="3"/>
      <c r="Z33" s="3"/>
    </row>
    <row r="34" spans="1:26" ht="119" x14ac:dyDescent="0.2">
      <c r="A34" s="92" t="s">
        <v>96</v>
      </c>
      <c r="B34" s="93" t="s">
        <v>95</v>
      </c>
      <c r="C34" s="95" t="s">
        <v>265</v>
      </c>
      <c r="D34" s="96"/>
      <c r="E34" s="3"/>
      <c r="F34" s="3"/>
      <c r="G34" s="3"/>
      <c r="H34" s="3"/>
      <c r="I34" s="3"/>
      <c r="J34" s="3"/>
      <c r="K34" s="3"/>
      <c r="L34" s="3"/>
      <c r="M34" s="3"/>
      <c r="N34" s="3"/>
      <c r="O34" s="3"/>
      <c r="P34" s="3"/>
      <c r="Q34" s="3"/>
      <c r="R34" s="3"/>
      <c r="S34" s="3"/>
      <c r="T34" s="3"/>
      <c r="U34" s="3"/>
      <c r="V34" s="3"/>
      <c r="W34" s="3"/>
      <c r="X34" s="3"/>
      <c r="Y34" s="3"/>
      <c r="Z34" s="3"/>
    </row>
    <row r="35" spans="1:26" ht="102" x14ac:dyDescent="0.2">
      <c r="A35" s="92" t="s">
        <v>98</v>
      </c>
      <c r="B35" s="93" t="s">
        <v>97</v>
      </c>
      <c r="C35" s="95" t="s">
        <v>266</v>
      </c>
      <c r="D35" s="96"/>
      <c r="E35" s="3"/>
      <c r="F35" s="3"/>
      <c r="G35" s="3"/>
      <c r="H35" s="3"/>
      <c r="I35" s="3"/>
      <c r="J35" s="3"/>
      <c r="K35" s="3"/>
      <c r="L35" s="3"/>
      <c r="M35" s="3"/>
      <c r="N35" s="3"/>
      <c r="O35" s="3"/>
      <c r="P35" s="3"/>
      <c r="Q35" s="3"/>
      <c r="R35" s="3"/>
      <c r="S35" s="3"/>
      <c r="T35" s="3"/>
      <c r="U35" s="3"/>
      <c r="V35" s="3"/>
      <c r="W35" s="3"/>
      <c r="X35" s="3"/>
      <c r="Y35" s="3"/>
      <c r="Z35" s="3"/>
    </row>
    <row r="36" spans="1:26" ht="119" x14ac:dyDescent="0.2">
      <c r="A36" s="92" t="s">
        <v>100</v>
      </c>
      <c r="B36" s="93" t="s">
        <v>99</v>
      </c>
      <c r="C36" s="95" t="s">
        <v>267</v>
      </c>
      <c r="D36" s="96"/>
      <c r="E36" s="3"/>
      <c r="F36" s="3"/>
      <c r="G36" s="3"/>
      <c r="H36" s="3"/>
      <c r="I36" s="3"/>
      <c r="J36" s="3"/>
      <c r="K36" s="3"/>
      <c r="L36" s="3"/>
      <c r="M36" s="3"/>
      <c r="N36" s="3"/>
      <c r="O36" s="3"/>
      <c r="P36" s="3"/>
      <c r="Q36" s="3"/>
      <c r="R36" s="3"/>
      <c r="S36" s="3"/>
      <c r="T36" s="3"/>
      <c r="U36" s="3"/>
      <c r="V36" s="3"/>
      <c r="W36" s="3"/>
      <c r="X36" s="3"/>
      <c r="Y36" s="3"/>
      <c r="Z36" s="3"/>
    </row>
    <row r="37" spans="1:26" ht="68" x14ac:dyDescent="0.2">
      <c r="A37" s="92" t="s">
        <v>102</v>
      </c>
      <c r="B37" s="93" t="s">
        <v>101</v>
      </c>
      <c r="C37" s="95" t="s">
        <v>199</v>
      </c>
      <c r="D37" s="96"/>
      <c r="E37" s="3"/>
      <c r="F37" s="3"/>
      <c r="G37" s="3"/>
      <c r="H37" s="3"/>
      <c r="I37" s="3"/>
      <c r="J37" s="3"/>
      <c r="K37" s="3"/>
      <c r="L37" s="3"/>
      <c r="M37" s="3"/>
      <c r="N37" s="3"/>
      <c r="O37" s="3"/>
      <c r="P37" s="3"/>
      <c r="Q37" s="3"/>
      <c r="R37" s="3"/>
      <c r="S37" s="3"/>
      <c r="T37" s="3"/>
      <c r="U37" s="3"/>
      <c r="V37" s="3"/>
      <c r="W37" s="3"/>
      <c r="X37" s="3"/>
      <c r="Y37" s="3"/>
      <c r="Z37" s="3"/>
    </row>
    <row r="38" spans="1:26" ht="85" x14ac:dyDescent="0.2">
      <c r="A38" s="92" t="s">
        <v>104</v>
      </c>
      <c r="B38" s="93" t="s">
        <v>103</v>
      </c>
      <c r="C38" s="95" t="s">
        <v>200</v>
      </c>
      <c r="D38" s="96"/>
      <c r="E38" s="3"/>
      <c r="F38" s="3"/>
      <c r="G38" s="3"/>
      <c r="H38" s="3"/>
      <c r="I38" s="3"/>
      <c r="J38" s="3"/>
      <c r="K38" s="3"/>
      <c r="L38" s="3"/>
      <c r="M38" s="3"/>
      <c r="N38" s="3"/>
      <c r="O38" s="3"/>
      <c r="P38" s="3"/>
      <c r="Q38" s="3"/>
      <c r="R38" s="3"/>
      <c r="S38" s="3"/>
      <c r="T38" s="3"/>
      <c r="U38" s="3"/>
      <c r="V38" s="3"/>
      <c r="W38" s="3"/>
      <c r="X38" s="3"/>
      <c r="Y38" s="3"/>
      <c r="Z38" s="3"/>
    </row>
    <row r="39" spans="1:26" ht="102" x14ac:dyDescent="0.2">
      <c r="A39" s="92" t="s">
        <v>106</v>
      </c>
      <c r="B39" s="93" t="s">
        <v>105</v>
      </c>
      <c r="C39" s="93" t="s">
        <v>268</v>
      </c>
      <c r="D39" s="96"/>
      <c r="E39" s="3"/>
      <c r="F39" s="3"/>
      <c r="G39" s="3"/>
      <c r="H39" s="3"/>
      <c r="I39" s="3"/>
      <c r="J39" s="3"/>
      <c r="K39" s="3"/>
      <c r="L39" s="3"/>
      <c r="M39" s="3"/>
      <c r="N39" s="3"/>
      <c r="O39" s="3"/>
      <c r="P39" s="3"/>
      <c r="Q39" s="3"/>
      <c r="R39" s="3"/>
      <c r="S39" s="3"/>
      <c r="T39" s="3"/>
      <c r="U39" s="3"/>
      <c r="V39" s="3"/>
      <c r="W39" s="3"/>
      <c r="X39" s="3"/>
      <c r="Y39" s="3"/>
      <c r="Z39" s="3"/>
    </row>
    <row r="40" spans="1:26" ht="136" x14ac:dyDescent="0.2">
      <c r="A40" s="92" t="s">
        <v>124</v>
      </c>
      <c r="B40" s="93" t="s">
        <v>125</v>
      </c>
      <c r="C40" s="100" t="s">
        <v>227</v>
      </c>
      <c r="D40" s="96"/>
      <c r="E40" s="3"/>
      <c r="F40" s="3"/>
      <c r="G40" s="3"/>
      <c r="H40" s="3"/>
      <c r="I40" s="3"/>
      <c r="J40" s="3"/>
      <c r="K40" s="3"/>
      <c r="L40" s="3"/>
      <c r="M40" s="3"/>
      <c r="N40" s="3"/>
      <c r="O40" s="3"/>
      <c r="P40" s="3"/>
      <c r="Q40" s="3"/>
      <c r="R40" s="3"/>
      <c r="S40" s="3"/>
      <c r="T40" s="3"/>
      <c r="U40" s="3"/>
      <c r="V40" s="3"/>
      <c r="W40" s="3"/>
      <c r="X40" s="3"/>
      <c r="Y40" s="3"/>
      <c r="Z40" s="3"/>
    </row>
    <row r="41" spans="1:26" x14ac:dyDescent="0.2">
      <c r="B41" s="33"/>
    </row>
    <row r="42" spans="1:26" x14ac:dyDescent="0.2">
      <c r="B42" s="33"/>
    </row>
    <row r="43" spans="1:26" x14ac:dyDescent="0.2">
      <c r="B43" s="33"/>
    </row>
    <row r="44" spans="1:26" x14ac:dyDescent="0.2">
      <c r="B44" s="33"/>
    </row>
    <row r="45" spans="1:26" x14ac:dyDescent="0.2">
      <c r="B45" s="33"/>
    </row>
    <row r="46" spans="1:26" x14ac:dyDescent="0.2">
      <c r="B46" s="33"/>
    </row>
    <row r="47" spans="1:26" x14ac:dyDescent="0.2">
      <c r="B47" s="33"/>
    </row>
    <row r="48" spans="1:26" x14ac:dyDescent="0.2">
      <c r="B48" s="33"/>
    </row>
    <row r="49" spans="2:2" x14ac:dyDescent="0.2">
      <c r="B49" s="33"/>
    </row>
    <row r="50" spans="2:2" x14ac:dyDescent="0.2">
      <c r="B50" s="33"/>
    </row>
    <row r="51" spans="2:2" x14ac:dyDescent="0.2">
      <c r="B51" s="33"/>
    </row>
    <row r="52" spans="2:2" x14ac:dyDescent="0.2">
      <c r="B52" s="33"/>
    </row>
    <row r="53" spans="2:2" x14ac:dyDescent="0.2">
      <c r="B53" s="33"/>
    </row>
    <row r="54" spans="2:2" x14ac:dyDescent="0.2">
      <c r="B54" s="33"/>
    </row>
    <row r="55" spans="2:2" x14ac:dyDescent="0.2">
      <c r="B55" s="33"/>
    </row>
    <row r="56" spans="2:2" x14ac:dyDescent="0.2">
      <c r="B56" s="33"/>
    </row>
    <row r="57" spans="2:2" x14ac:dyDescent="0.2">
      <c r="B57" s="33"/>
    </row>
    <row r="58" spans="2:2" x14ac:dyDescent="0.2">
      <c r="B58" s="33"/>
    </row>
    <row r="59" spans="2:2" x14ac:dyDescent="0.2">
      <c r="B59" s="33"/>
    </row>
    <row r="60" spans="2:2" x14ac:dyDescent="0.2">
      <c r="B60" s="33"/>
    </row>
    <row r="61" spans="2:2" x14ac:dyDescent="0.2">
      <c r="B61" s="33"/>
    </row>
    <row r="62" spans="2:2" x14ac:dyDescent="0.2">
      <c r="B62" s="33"/>
    </row>
    <row r="63" spans="2:2" x14ac:dyDescent="0.2">
      <c r="B63" s="33"/>
    </row>
    <row r="64" spans="2:2" x14ac:dyDescent="0.2">
      <c r="B64" s="33"/>
    </row>
    <row r="65" spans="2:2" x14ac:dyDescent="0.2">
      <c r="B65" s="33"/>
    </row>
    <row r="66" spans="2:2" x14ac:dyDescent="0.2">
      <c r="B66" s="33"/>
    </row>
    <row r="67" spans="2:2" x14ac:dyDescent="0.2">
      <c r="B67" s="33"/>
    </row>
    <row r="68" spans="2:2" x14ac:dyDescent="0.2">
      <c r="B68" s="33"/>
    </row>
    <row r="69" spans="2:2" x14ac:dyDescent="0.2">
      <c r="B69" s="33"/>
    </row>
    <row r="70" spans="2:2" x14ac:dyDescent="0.2">
      <c r="B70" s="33"/>
    </row>
    <row r="71" spans="2:2" x14ac:dyDescent="0.2">
      <c r="B71" s="33"/>
    </row>
    <row r="72" spans="2:2" x14ac:dyDescent="0.2">
      <c r="B72" s="33"/>
    </row>
    <row r="73" spans="2:2" x14ac:dyDescent="0.2">
      <c r="B73" s="33"/>
    </row>
    <row r="74" spans="2:2" x14ac:dyDescent="0.2">
      <c r="B74" s="33"/>
    </row>
    <row r="75" spans="2:2" x14ac:dyDescent="0.2">
      <c r="B75" s="33"/>
    </row>
    <row r="76" spans="2:2" x14ac:dyDescent="0.2">
      <c r="B76" s="33"/>
    </row>
    <row r="77" spans="2:2" x14ac:dyDescent="0.2">
      <c r="B77" s="33"/>
    </row>
    <row r="78" spans="2:2" x14ac:dyDescent="0.2">
      <c r="B78" s="33"/>
    </row>
    <row r="79" spans="2:2" x14ac:dyDescent="0.2">
      <c r="B79" s="33"/>
    </row>
    <row r="80" spans="2:2" x14ac:dyDescent="0.2">
      <c r="B80" s="33"/>
    </row>
    <row r="81" spans="2:2" x14ac:dyDescent="0.2">
      <c r="B81" s="33"/>
    </row>
    <row r="82" spans="2:2" x14ac:dyDescent="0.2">
      <c r="B82" s="33"/>
    </row>
    <row r="83" spans="2:2" x14ac:dyDescent="0.2">
      <c r="B83" s="33"/>
    </row>
    <row r="84" spans="2:2" x14ac:dyDescent="0.2">
      <c r="B84" s="33"/>
    </row>
    <row r="85" spans="2:2" x14ac:dyDescent="0.2">
      <c r="B85" s="33"/>
    </row>
    <row r="86" spans="2:2" x14ac:dyDescent="0.2">
      <c r="B86" s="33"/>
    </row>
    <row r="87" spans="2:2" x14ac:dyDescent="0.2">
      <c r="B87" s="33"/>
    </row>
    <row r="88" spans="2:2" x14ac:dyDescent="0.2">
      <c r="B88" s="33"/>
    </row>
    <row r="89" spans="2:2" x14ac:dyDescent="0.2">
      <c r="B89" s="33"/>
    </row>
    <row r="90" spans="2:2" x14ac:dyDescent="0.2">
      <c r="B90" s="33"/>
    </row>
    <row r="91" spans="2:2" x14ac:dyDescent="0.2">
      <c r="B91" s="33"/>
    </row>
    <row r="92" spans="2:2" x14ac:dyDescent="0.2">
      <c r="B92" s="33"/>
    </row>
    <row r="93" spans="2:2" x14ac:dyDescent="0.2">
      <c r="B93" s="33"/>
    </row>
    <row r="94" spans="2:2" x14ac:dyDescent="0.2">
      <c r="B94" s="33"/>
    </row>
    <row r="95" spans="2:2" x14ac:dyDescent="0.2">
      <c r="B95" s="33"/>
    </row>
    <row r="96" spans="2:2" x14ac:dyDescent="0.2">
      <c r="B96" s="33"/>
    </row>
    <row r="97" spans="2:2" x14ac:dyDescent="0.2">
      <c r="B97" s="33"/>
    </row>
    <row r="98" spans="2:2" x14ac:dyDescent="0.2">
      <c r="B98" s="33"/>
    </row>
    <row r="99" spans="2:2" x14ac:dyDescent="0.2">
      <c r="B99" s="33"/>
    </row>
    <row r="100" spans="2:2" x14ac:dyDescent="0.2">
      <c r="B100" s="33"/>
    </row>
    <row r="101" spans="2:2" x14ac:dyDescent="0.2">
      <c r="B101" s="33"/>
    </row>
    <row r="102" spans="2:2" x14ac:dyDescent="0.2">
      <c r="B102" s="33"/>
    </row>
    <row r="103" spans="2:2" x14ac:dyDescent="0.2">
      <c r="B103" s="33"/>
    </row>
    <row r="104" spans="2:2" x14ac:dyDescent="0.2">
      <c r="B104" s="33"/>
    </row>
    <row r="105" spans="2:2" x14ac:dyDescent="0.2">
      <c r="B105" s="33"/>
    </row>
    <row r="106" spans="2:2" x14ac:dyDescent="0.2">
      <c r="B106" s="33"/>
    </row>
    <row r="107" spans="2:2" x14ac:dyDescent="0.2">
      <c r="B107" s="33"/>
    </row>
    <row r="108" spans="2:2" x14ac:dyDescent="0.2">
      <c r="B108" s="33"/>
    </row>
    <row r="109" spans="2:2" x14ac:dyDescent="0.2">
      <c r="B109" s="33"/>
    </row>
    <row r="110" spans="2:2" x14ac:dyDescent="0.2">
      <c r="B110" s="33"/>
    </row>
    <row r="111" spans="2:2" x14ac:dyDescent="0.2">
      <c r="B111" s="33"/>
    </row>
    <row r="112" spans="2:2" x14ac:dyDescent="0.2">
      <c r="B112" s="33"/>
    </row>
    <row r="113" spans="2:2" x14ac:dyDescent="0.2">
      <c r="B113" s="33"/>
    </row>
    <row r="114" spans="2:2" x14ac:dyDescent="0.2">
      <c r="B114" s="33"/>
    </row>
    <row r="115" spans="2:2" x14ac:dyDescent="0.2">
      <c r="B115" s="33"/>
    </row>
    <row r="116" spans="2:2" x14ac:dyDescent="0.2">
      <c r="B116" s="33"/>
    </row>
    <row r="117" spans="2:2" x14ac:dyDescent="0.2">
      <c r="B117" s="33"/>
    </row>
    <row r="118" spans="2:2" x14ac:dyDescent="0.2">
      <c r="B118" s="33"/>
    </row>
    <row r="119" spans="2:2" x14ac:dyDescent="0.2">
      <c r="B119" s="33"/>
    </row>
    <row r="120" spans="2:2" x14ac:dyDescent="0.2">
      <c r="B120" s="33"/>
    </row>
    <row r="121" spans="2:2" x14ac:dyDescent="0.2">
      <c r="B121" s="33"/>
    </row>
    <row r="122" spans="2:2" x14ac:dyDescent="0.2">
      <c r="B122" s="33"/>
    </row>
    <row r="123" spans="2:2" x14ac:dyDescent="0.2">
      <c r="B123" s="33"/>
    </row>
    <row r="124" spans="2:2" x14ac:dyDescent="0.2">
      <c r="B124" s="33"/>
    </row>
    <row r="125" spans="2:2" x14ac:dyDescent="0.2">
      <c r="B125" s="33"/>
    </row>
    <row r="126" spans="2:2" x14ac:dyDescent="0.2">
      <c r="B126" s="33"/>
    </row>
    <row r="127" spans="2:2" x14ac:dyDescent="0.2">
      <c r="B127" s="33"/>
    </row>
    <row r="128" spans="2:2" x14ac:dyDescent="0.2">
      <c r="B128" s="33"/>
    </row>
    <row r="129" spans="2:2" x14ac:dyDescent="0.2">
      <c r="B129" s="33"/>
    </row>
    <row r="130" spans="2:2" x14ac:dyDescent="0.2">
      <c r="B130" s="33"/>
    </row>
    <row r="131" spans="2:2" x14ac:dyDescent="0.2">
      <c r="B131" s="33"/>
    </row>
    <row r="132" spans="2:2" x14ac:dyDescent="0.2">
      <c r="B132" s="33"/>
    </row>
    <row r="133" spans="2:2" x14ac:dyDescent="0.2">
      <c r="B133" s="33"/>
    </row>
    <row r="134" spans="2:2" x14ac:dyDescent="0.2">
      <c r="B134" s="33"/>
    </row>
    <row r="135" spans="2:2" x14ac:dyDescent="0.2">
      <c r="B135" s="33"/>
    </row>
    <row r="136" spans="2:2" x14ac:dyDescent="0.2">
      <c r="B136" s="33"/>
    </row>
    <row r="137" spans="2:2" x14ac:dyDescent="0.2">
      <c r="B137" s="33"/>
    </row>
    <row r="138" spans="2:2" x14ac:dyDescent="0.2">
      <c r="B138" s="33"/>
    </row>
    <row r="139" spans="2:2" x14ac:dyDescent="0.2">
      <c r="B139" s="33"/>
    </row>
    <row r="140" spans="2:2" x14ac:dyDescent="0.2">
      <c r="B140" s="33"/>
    </row>
    <row r="141" spans="2:2" x14ac:dyDescent="0.2">
      <c r="B141" s="33"/>
    </row>
    <row r="142" spans="2:2" x14ac:dyDescent="0.2">
      <c r="B142" s="33"/>
    </row>
    <row r="143" spans="2:2" x14ac:dyDescent="0.2">
      <c r="B143" s="33"/>
    </row>
    <row r="144" spans="2:2" x14ac:dyDescent="0.2">
      <c r="B144" s="33"/>
    </row>
    <row r="145" spans="2:2" x14ac:dyDescent="0.2">
      <c r="B145" s="33"/>
    </row>
    <row r="146" spans="2:2" x14ac:dyDescent="0.2">
      <c r="B146" s="33"/>
    </row>
    <row r="147" spans="2:2" x14ac:dyDescent="0.2">
      <c r="B147" s="33"/>
    </row>
    <row r="148" spans="2:2" x14ac:dyDescent="0.2">
      <c r="B148" s="33"/>
    </row>
    <row r="149" spans="2:2" x14ac:dyDescent="0.2">
      <c r="B149" s="33"/>
    </row>
    <row r="150" spans="2:2" x14ac:dyDescent="0.2">
      <c r="B150" s="33"/>
    </row>
    <row r="151" spans="2:2" x14ac:dyDescent="0.2">
      <c r="B151" s="33"/>
    </row>
    <row r="152" spans="2:2" x14ac:dyDescent="0.2">
      <c r="B152" s="33"/>
    </row>
    <row r="153" spans="2:2" x14ac:dyDescent="0.2">
      <c r="B153" s="33"/>
    </row>
    <row r="154" spans="2:2" x14ac:dyDescent="0.2">
      <c r="B154" s="33"/>
    </row>
    <row r="155" spans="2:2" x14ac:dyDescent="0.2">
      <c r="B155" s="33"/>
    </row>
    <row r="156" spans="2:2" x14ac:dyDescent="0.2">
      <c r="B156" s="33"/>
    </row>
    <row r="157" spans="2:2" x14ac:dyDescent="0.2">
      <c r="B157" s="33"/>
    </row>
    <row r="158" spans="2:2" x14ac:dyDescent="0.2">
      <c r="B158" s="33"/>
    </row>
    <row r="159" spans="2:2" x14ac:dyDescent="0.2">
      <c r="B159" s="33"/>
    </row>
    <row r="160" spans="2:2" x14ac:dyDescent="0.2">
      <c r="B160" s="33"/>
    </row>
    <row r="161" spans="2:2" x14ac:dyDescent="0.2">
      <c r="B161" s="33"/>
    </row>
    <row r="162" spans="2:2" x14ac:dyDescent="0.2">
      <c r="B162" s="33"/>
    </row>
    <row r="163" spans="2:2" x14ac:dyDescent="0.2">
      <c r="B163" s="33"/>
    </row>
    <row r="164" spans="2:2" x14ac:dyDescent="0.2">
      <c r="B164" s="33"/>
    </row>
    <row r="165" spans="2:2" x14ac:dyDescent="0.2">
      <c r="B165" s="33"/>
    </row>
    <row r="166" spans="2:2" x14ac:dyDescent="0.2">
      <c r="B166" s="33"/>
    </row>
    <row r="167" spans="2:2" x14ac:dyDescent="0.2">
      <c r="B167" s="33"/>
    </row>
    <row r="168" spans="2:2" x14ac:dyDescent="0.2">
      <c r="B168" s="33"/>
    </row>
    <row r="169" spans="2:2" x14ac:dyDescent="0.2">
      <c r="B169" s="33"/>
    </row>
    <row r="170" spans="2:2" x14ac:dyDescent="0.2">
      <c r="B170" s="33"/>
    </row>
    <row r="171" spans="2:2" x14ac:dyDescent="0.2">
      <c r="B171" s="33"/>
    </row>
    <row r="172" spans="2:2" x14ac:dyDescent="0.2">
      <c r="B172" s="33"/>
    </row>
    <row r="173" spans="2:2" x14ac:dyDescent="0.2">
      <c r="B173" s="33"/>
    </row>
    <row r="174" spans="2:2" x14ac:dyDescent="0.2">
      <c r="B174" s="33"/>
    </row>
    <row r="175" spans="2:2" x14ac:dyDescent="0.2">
      <c r="B175" s="33"/>
    </row>
    <row r="176" spans="2:2" x14ac:dyDescent="0.2">
      <c r="B176" s="33"/>
    </row>
    <row r="177" spans="2:2" x14ac:dyDescent="0.2">
      <c r="B177" s="33"/>
    </row>
    <row r="178" spans="2:2" x14ac:dyDescent="0.2">
      <c r="B178" s="33"/>
    </row>
    <row r="179" spans="2:2" x14ac:dyDescent="0.2">
      <c r="B179" s="33"/>
    </row>
    <row r="180" spans="2:2" x14ac:dyDescent="0.2">
      <c r="B180" s="33"/>
    </row>
    <row r="181" spans="2:2" x14ac:dyDescent="0.2">
      <c r="B181" s="33"/>
    </row>
    <row r="182" spans="2:2" x14ac:dyDescent="0.2">
      <c r="B182" s="33"/>
    </row>
    <row r="183" spans="2:2" x14ac:dyDescent="0.2">
      <c r="B183" s="33"/>
    </row>
    <row r="184" spans="2:2" x14ac:dyDescent="0.2">
      <c r="B184" s="33"/>
    </row>
    <row r="185" spans="2:2" x14ac:dyDescent="0.2">
      <c r="B185" s="33"/>
    </row>
    <row r="186" spans="2:2" x14ac:dyDescent="0.2">
      <c r="B186" s="33"/>
    </row>
    <row r="187" spans="2:2" x14ac:dyDescent="0.2">
      <c r="B187" s="33"/>
    </row>
    <row r="188" spans="2:2" x14ac:dyDescent="0.2">
      <c r="B188" s="33"/>
    </row>
    <row r="189" spans="2:2" x14ac:dyDescent="0.2">
      <c r="B189" s="33"/>
    </row>
    <row r="190" spans="2:2" x14ac:dyDescent="0.2">
      <c r="B190" s="33"/>
    </row>
    <row r="191" spans="2:2" x14ac:dyDescent="0.2">
      <c r="B191" s="33"/>
    </row>
    <row r="192" spans="2:2" x14ac:dyDescent="0.2">
      <c r="B192" s="33"/>
    </row>
    <row r="193" spans="2:2" x14ac:dyDescent="0.2">
      <c r="B193" s="33"/>
    </row>
    <row r="194" spans="2:2" x14ac:dyDescent="0.2">
      <c r="B194" s="33"/>
    </row>
    <row r="195" spans="2:2" x14ac:dyDescent="0.2">
      <c r="B195" s="33"/>
    </row>
    <row r="196" spans="2:2" x14ac:dyDescent="0.2">
      <c r="B196" s="33"/>
    </row>
    <row r="197" spans="2:2" x14ac:dyDescent="0.2">
      <c r="B197" s="33"/>
    </row>
    <row r="198" spans="2:2" x14ac:dyDescent="0.2">
      <c r="B198" s="33"/>
    </row>
    <row r="199" spans="2:2" x14ac:dyDescent="0.2">
      <c r="B199" s="33"/>
    </row>
    <row r="200" spans="2:2" x14ac:dyDescent="0.2">
      <c r="B200" s="33"/>
    </row>
    <row r="201" spans="2:2" x14ac:dyDescent="0.2">
      <c r="B201" s="33"/>
    </row>
    <row r="202" spans="2:2" x14ac:dyDescent="0.2">
      <c r="B202" s="33"/>
    </row>
    <row r="203" spans="2:2" x14ac:dyDescent="0.2">
      <c r="B203" s="33"/>
    </row>
    <row r="204" spans="2:2" x14ac:dyDescent="0.2">
      <c r="B204" s="33"/>
    </row>
    <row r="205" spans="2:2" x14ac:dyDescent="0.2">
      <c r="B205" s="33"/>
    </row>
    <row r="206" spans="2:2" x14ac:dyDescent="0.2">
      <c r="B206" s="33"/>
    </row>
    <row r="207" spans="2:2" x14ac:dyDescent="0.2">
      <c r="B207" s="33"/>
    </row>
    <row r="208" spans="2:2" x14ac:dyDescent="0.2">
      <c r="B208" s="33"/>
    </row>
    <row r="209" spans="2:2" x14ac:dyDescent="0.2">
      <c r="B209" s="33"/>
    </row>
    <row r="210" spans="2:2" x14ac:dyDescent="0.2">
      <c r="B210" s="33"/>
    </row>
    <row r="211" spans="2:2" x14ac:dyDescent="0.2">
      <c r="B211" s="33"/>
    </row>
    <row r="212" spans="2:2" x14ac:dyDescent="0.2">
      <c r="B212" s="33"/>
    </row>
    <row r="213" spans="2:2" x14ac:dyDescent="0.2">
      <c r="B213" s="33"/>
    </row>
    <row r="214" spans="2:2" x14ac:dyDescent="0.2">
      <c r="B214" s="33"/>
    </row>
    <row r="215" spans="2:2" x14ac:dyDescent="0.2">
      <c r="B215" s="33"/>
    </row>
    <row r="216" spans="2:2" x14ac:dyDescent="0.2">
      <c r="B216" s="33"/>
    </row>
    <row r="217" spans="2:2" x14ac:dyDescent="0.2">
      <c r="B217" s="33"/>
    </row>
    <row r="218" spans="2:2" x14ac:dyDescent="0.2">
      <c r="B218" s="33"/>
    </row>
    <row r="219" spans="2:2" x14ac:dyDescent="0.2">
      <c r="B219" s="33"/>
    </row>
    <row r="220" spans="2:2" x14ac:dyDescent="0.2">
      <c r="B220" s="33"/>
    </row>
    <row r="221" spans="2:2" x14ac:dyDescent="0.2">
      <c r="B221" s="33"/>
    </row>
    <row r="222" spans="2:2" x14ac:dyDescent="0.2">
      <c r="B222" s="33"/>
    </row>
    <row r="223" spans="2:2" x14ac:dyDescent="0.2">
      <c r="B223" s="33"/>
    </row>
    <row r="224" spans="2:2" x14ac:dyDescent="0.2">
      <c r="B224" s="33"/>
    </row>
    <row r="225" spans="2:2" x14ac:dyDescent="0.2">
      <c r="B225" s="33"/>
    </row>
    <row r="226" spans="2:2" x14ac:dyDescent="0.2">
      <c r="B226" s="33"/>
    </row>
    <row r="227" spans="2:2" x14ac:dyDescent="0.2">
      <c r="B227" s="33"/>
    </row>
    <row r="228" spans="2:2" x14ac:dyDescent="0.2">
      <c r="B228" s="33"/>
    </row>
    <row r="229" spans="2:2" x14ac:dyDescent="0.2">
      <c r="B229" s="33"/>
    </row>
    <row r="230" spans="2:2" x14ac:dyDescent="0.2">
      <c r="B230" s="33"/>
    </row>
    <row r="231" spans="2:2" x14ac:dyDescent="0.2">
      <c r="B231" s="33"/>
    </row>
    <row r="232" spans="2:2" x14ac:dyDescent="0.2">
      <c r="B232" s="33"/>
    </row>
    <row r="233" spans="2:2" x14ac:dyDescent="0.2">
      <c r="B233" s="33"/>
    </row>
    <row r="234" spans="2:2" x14ac:dyDescent="0.2">
      <c r="B234" s="33"/>
    </row>
    <row r="235" spans="2:2" x14ac:dyDescent="0.2">
      <c r="B235" s="33"/>
    </row>
    <row r="236" spans="2:2" x14ac:dyDescent="0.2">
      <c r="B236" s="33"/>
    </row>
    <row r="237" spans="2:2" x14ac:dyDescent="0.2">
      <c r="B237" s="33"/>
    </row>
    <row r="238" spans="2:2" x14ac:dyDescent="0.2">
      <c r="B238" s="33"/>
    </row>
    <row r="239" spans="2:2" x14ac:dyDescent="0.2">
      <c r="B239" s="33"/>
    </row>
    <row r="240" spans="2:2" x14ac:dyDescent="0.2">
      <c r="B240" s="33"/>
    </row>
    <row r="241" spans="2:2" x14ac:dyDescent="0.2">
      <c r="B241" s="33"/>
    </row>
    <row r="242" spans="2:2" x14ac:dyDescent="0.2">
      <c r="B242" s="33"/>
    </row>
    <row r="243" spans="2:2" x14ac:dyDescent="0.2">
      <c r="B243" s="33"/>
    </row>
    <row r="244" spans="2:2" x14ac:dyDescent="0.2">
      <c r="B244" s="33"/>
    </row>
    <row r="245" spans="2:2" x14ac:dyDescent="0.2">
      <c r="B245" s="33"/>
    </row>
    <row r="246" spans="2:2" x14ac:dyDescent="0.2">
      <c r="B246" s="33"/>
    </row>
    <row r="247" spans="2:2" x14ac:dyDescent="0.2">
      <c r="B247" s="33"/>
    </row>
    <row r="248" spans="2:2" x14ac:dyDescent="0.2">
      <c r="B248" s="33"/>
    </row>
    <row r="249" spans="2:2" x14ac:dyDescent="0.2">
      <c r="B249" s="33"/>
    </row>
    <row r="250" spans="2:2" x14ac:dyDescent="0.2">
      <c r="B250" s="33"/>
    </row>
    <row r="251" spans="2:2" x14ac:dyDescent="0.2">
      <c r="B251" s="33"/>
    </row>
    <row r="252" spans="2:2" x14ac:dyDescent="0.2">
      <c r="B252" s="33"/>
    </row>
    <row r="253" spans="2:2" x14ac:dyDescent="0.2">
      <c r="B253" s="33"/>
    </row>
    <row r="254" spans="2:2" x14ac:dyDescent="0.2">
      <c r="B254" s="33"/>
    </row>
    <row r="255" spans="2:2" x14ac:dyDescent="0.2">
      <c r="B255" s="33"/>
    </row>
    <row r="256" spans="2:2" x14ac:dyDescent="0.2">
      <c r="B256" s="33"/>
    </row>
    <row r="257" spans="2:2" x14ac:dyDescent="0.2">
      <c r="B257" s="33"/>
    </row>
    <row r="258" spans="2:2" x14ac:dyDescent="0.2">
      <c r="B258" s="33"/>
    </row>
    <row r="259" spans="2:2" x14ac:dyDescent="0.2">
      <c r="B259" s="33"/>
    </row>
    <row r="260" spans="2:2" x14ac:dyDescent="0.2">
      <c r="B260" s="33"/>
    </row>
    <row r="261" spans="2:2" x14ac:dyDescent="0.2">
      <c r="B261" s="33"/>
    </row>
    <row r="262" spans="2:2" x14ac:dyDescent="0.2">
      <c r="B262" s="33"/>
    </row>
    <row r="263" spans="2:2" x14ac:dyDescent="0.2">
      <c r="B263" s="33"/>
    </row>
    <row r="264" spans="2:2" x14ac:dyDescent="0.2">
      <c r="B264" s="33"/>
    </row>
    <row r="265" spans="2:2" x14ac:dyDescent="0.2">
      <c r="B265" s="33"/>
    </row>
    <row r="266" spans="2:2" x14ac:dyDescent="0.2">
      <c r="B266" s="33"/>
    </row>
    <row r="267" spans="2:2" x14ac:dyDescent="0.2">
      <c r="B267" s="33"/>
    </row>
    <row r="268" spans="2:2" x14ac:dyDescent="0.2">
      <c r="B268" s="33"/>
    </row>
    <row r="269" spans="2:2" x14ac:dyDescent="0.2">
      <c r="B269" s="33"/>
    </row>
    <row r="270" spans="2:2" x14ac:dyDescent="0.2">
      <c r="B270" s="33"/>
    </row>
    <row r="271" spans="2:2" x14ac:dyDescent="0.2">
      <c r="B271" s="33"/>
    </row>
    <row r="272" spans="2:2" x14ac:dyDescent="0.2">
      <c r="B272" s="33"/>
    </row>
    <row r="273" spans="2:2" x14ac:dyDescent="0.2">
      <c r="B273" s="33"/>
    </row>
    <row r="274" spans="2:2" x14ac:dyDescent="0.2">
      <c r="B274" s="33"/>
    </row>
    <row r="275" spans="2:2" x14ac:dyDescent="0.2">
      <c r="B275" s="33"/>
    </row>
    <row r="276" spans="2:2" x14ac:dyDescent="0.2">
      <c r="B276" s="33"/>
    </row>
    <row r="277" spans="2:2" x14ac:dyDescent="0.2">
      <c r="B277" s="33"/>
    </row>
    <row r="278" spans="2:2" x14ac:dyDescent="0.2">
      <c r="B278" s="33"/>
    </row>
    <row r="279" spans="2:2" x14ac:dyDescent="0.2">
      <c r="B279" s="33"/>
    </row>
    <row r="280" spans="2:2" x14ac:dyDescent="0.2">
      <c r="B280" s="33"/>
    </row>
    <row r="281" spans="2:2" x14ac:dyDescent="0.2">
      <c r="B281" s="33"/>
    </row>
    <row r="282" spans="2:2" x14ac:dyDescent="0.2">
      <c r="B282" s="33"/>
    </row>
    <row r="283" spans="2:2" x14ac:dyDescent="0.2">
      <c r="B283" s="33"/>
    </row>
    <row r="284" spans="2:2" x14ac:dyDescent="0.2">
      <c r="B284" s="33"/>
    </row>
    <row r="285" spans="2:2" x14ac:dyDescent="0.2">
      <c r="B285" s="33"/>
    </row>
    <row r="286" spans="2:2" x14ac:dyDescent="0.2">
      <c r="B286" s="33"/>
    </row>
    <row r="287" spans="2:2" x14ac:dyDescent="0.2">
      <c r="B287" s="33"/>
    </row>
    <row r="288" spans="2:2" x14ac:dyDescent="0.2">
      <c r="B288" s="33"/>
    </row>
    <row r="289" spans="2:2" x14ac:dyDescent="0.2">
      <c r="B289" s="33"/>
    </row>
    <row r="290" spans="2:2" x14ac:dyDescent="0.2">
      <c r="B290" s="33"/>
    </row>
    <row r="291" spans="2:2" x14ac:dyDescent="0.2">
      <c r="B291" s="33"/>
    </row>
    <row r="292" spans="2:2" x14ac:dyDescent="0.2">
      <c r="B292" s="33"/>
    </row>
    <row r="293" spans="2:2" x14ac:dyDescent="0.2">
      <c r="B293" s="33"/>
    </row>
    <row r="294" spans="2:2" x14ac:dyDescent="0.2">
      <c r="B294" s="33"/>
    </row>
    <row r="295" spans="2:2" x14ac:dyDescent="0.2">
      <c r="B295" s="33"/>
    </row>
    <row r="296" spans="2:2" x14ac:dyDescent="0.2">
      <c r="B296" s="33"/>
    </row>
    <row r="297" spans="2:2" x14ac:dyDescent="0.2">
      <c r="B297" s="33"/>
    </row>
    <row r="298" spans="2:2" x14ac:dyDescent="0.2">
      <c r="B298" s="33"/>
    </row>
    <row r="299" spans="2:2" x14ac:dyDescent="0.2">
      <c r="B299" s="33"/>
    </row>
    <row r="300" spans="2:2" x14ac:dyDescent="0.2">
      <c r="B300" s="33"/>
    </row>
    <row r="301" spans="2:2" x14ac:dyDescent="0.2">
      <c r="B301" s="33"/>
    </row>
    <row r="302" spans="2:2" x14ac:dyDescent="0.2">
      <c r="B302" s="33"/>
    </row>
    <row r="303" spans="2:2" x14ac:dyDescent="0.2">
      <c r="B303" s="33"/>
    </row>
    <row r="304" spans="2:2" x14ac:dyDescent="0.2">
      <c r="B304" s="33"/>
    </row>
    <row r="305" spans="2:2" x14ac:dyDescent="0.2">
      <c r="B305" s="33"/>
    </row>
    <row r="306" spans="2:2" x14ac:dyDescent="0.2">
      <c r="B306" s="33"/>
    </row>
    <row r="307" spans="2:2" x14ac:dyDescent="0.2">
      <c r="B307" s="33"/>
    </row>
    <row r="308" spans="2:2" x14ac:dyDescent="0.2">
      <c r="B308" s="33"/>
    </row>
    <row r="309" spans="2:2" x14ac:dyDescent="0.2">
      <c r="B309" s="33"/>
    </row>
    <row r="310" spans="2:2" x14ac:dyDescent="0.2">
      <c r="B310" s="33"/>
    </row>
    <row r="311" spans="2:2" x14ac:dyDescent="0.2">
      <c r="B311" s="33"/>
    </row>
    <row r="312" spans="2:2" x14ac:dyDescent="0.2">
      <c r="B312" s="33"/>
    </row>
    <row r="313" spans="2:2" x14ac:dyDescent="0.2">
      <c r="B313" s="33"/>
    </row>
    <row r="314" spans="2:2" x14ac:dyDescent="0.2">
      <c r="B314" s="33"/>
    </row>
    <row r="315" spans="2:2" x14ac:dyDescent="0.2">
      <c r="B315" s="33"/>
    </row>
    <row r="316" spans="2:2" x14ac:dyDescent="0.2">
      <c r="B316" s="33"/>
    </row>
    <row r="317" spans="2:2" x14ac:dyDescent="0.2">
      <c r="B317" s="33"/>
    </row>
    <row r="318" spans="2:2" x14ac:dyDescent="0.2">
      <c r="B318" s="33"/>
    </row>
    <row r="319" spans="2:2" x14ac:dyDescent="0.2">
      <c r="B319" s="33"/>
    </row>
    <row r="320" spans="2:2" x14ac:dyDescent="0.2">
      <c r="B320" s="33"/>
    </row>
    <row r="321" spans="2:2" x14ac:dyDescent="0.2">
      <c r="B321" s="33"/>
    </row>
    <row r="322" spans="2:2" x14ac:dyDescent="0.2">
      <c r="B322" s="33"/>
    </row>
    <row r="323" spans="2:2" x14ac:dyDescent="0.2">
      <c r="B323" s="33"/>
    </row>
    <row r="324" spans="2:2" x14ac:dyDescent="0.2">
      <c r="B324" s="33"/>
    </row>
    <row r="325" spans="2:2" x14ac:dyDescent="0.2">
      <c r="B325" s="33"/>
    </row>
    <row r="326" spans="2:2" x14ac:dyDescent="0.2">
      <c r="B326" s="33"/>
    </row>
    <row r="327" spans="2:2" x14ac:dyDescent="0.2">
      <c r="B327" s="33"/>
    </row>
    <row r="328" spans="2:2" x14ac:dyDescent="0.2">
      <c r="B328" s="33"/>
    </row>
    <row r="329" spans="2:2" x14ac:dyDescent="0.2">
      <c r="B329" s="33"/>
    </row>
    <row r="330" spans="2:2" x14ac:dyDescent="0.2">
      <c r="B330" s="33"/>
    </row>
    <row r="331" spans="2:2" x14ac:dyDescent="0.2">
      <c r="B331" s="33"/>
    </row>
    <row r="332" spans="2:2" x14ac:dyDescent="0.2">
      <c r="B332" s="33"/>
    </row>
    <row r="333" spans="2:2" x14ac:dyDescent="0.2">
      <c r="B333" s="33"/>
    </row>
    <row r="334" spans="2:2" x14ac:dyDescent="0.2">
      <c r="B334" s="33"/>
    </row>
    <row r="335" spans="2:2" x14ac:dyDescent="0.2">
      <c r="B335" s="33"/>
    </row>
    <row r="336" spans="2:2" x14ac:dyDescent="0.2">
      <c r="B336" s="33"/>
    </row>
    <row r="337" spans="2:2" x14ac:dyDescent="0.2">
      <c r="B337" s="33"/>
    </row>
    <row r="338" spans="2:2" x14ac:dyDescent="0.2">
      <c r="B338" s="33"/>
    </row>
    <row r="339" spans="2:2" x14ac:dyDescent="0.2">
      <c r="B339" s="33"/>
    </row>
    <row r="340" spans="2:2" x14ac:dyDescent="0.2">
      <c r="B340" s="33"/>
    </row>
    <row r="341" spans="2:2" x14ac:dyDescent="0.2">
      <c r="B341" s="33"/>
    </row>
    <row r="342" spans="2:2" x14ac:dyDescent="0.2">
      <c r="B342" s="33"/>
    </row>
    <row r="343" spans="2:2" x14ac:dyDescent="0.2">
      <c r="B343" s="33"/>
    </row>
    <row r="344" spans="2:2" x14ac:dyDescent="0.2">
      <c r="B344" s="33"/>
    </row>
    <row r="345" spans="2:2" x14ac:dyDescent="0.2">
      <c r="B345" s="33"/>
    </row>
    <row r="346" spans="2:2" x14ac:dyDescent="0.2">
      <c r="B346" s="33"/>
    </row>
    <row r="347" spans="2:2" x14ac:dyDescent="0.2">
      <c r="B347" s="33"/>
    </row>
    <row r="348" spans="2:2" x14ac:dyDescent="0.2">
      <c r="B348" s="33"/>
    </row>
    <row r="349" spans="2:2" x14ac:dyDescent="0.2">
      <c r="B349" s="33"/>
    </row>
    <row r="350" spans="2:2" x14ac:dyDescent="0.2">
      <c r="B350" s="33"/>
    </row>
    <row r="351" spans="2:2" x14ac:dyDescent="0.2">
      <c r="B351" s="33"/>
    </row>
    <row r="352" spans="2:2" x14ac:dyDescent="0.2">
      <c r="B352" s="33"/>
    </row>
    <row r="353" spans="2:2" x14ac:dyDescent="0.2">
      <c r="B353" s="33"/>
    </row>
    <row r="354" spans="2:2" x14ac:dyDescent="0.2">
      <c r="B354" s="33"/>
    </row>
    <row r="355" spans="2:2" x14ac:dyDescent="0.2">
      <c r="B355" s="33"/>
    </row>
    <row r="356" spans="2:2" x14ac:dyDescent="0.2">
      <c r="B356" s="33"/>
    </row>
    <row r="357" spans="2:2" x14ac:dyDescent="0.2">
      <c r="B357" s="33"/>
    </row>
    <row r="358" spans="2:2" x14ac:dyDescent="0.2">
      <c r="B358" s="33"/>
    </row>
    <row r="359" spans="2:2" x14ac:dyDescent="0.2">
      <c r="B359" s="33"/>
    </row>
    <row r="360" spans="2:2" x14ac:dyDescent="0.2">
      <c r="B360" s="33"/>
    </row>
    <row r="361" spans="2:2" x14ac:dyDescent="0.2">
      <c r="B361" s="33"/>
    </row>
    <row r="362" spans="2:2" x14ac:dyDescent="0.2">
      <c r="B362" s="33"/>
    </row>
    <row r="363" spans="2:2" x14ac:dyDescent="0.2">
      <c r="B363" s="33"/>
    </row>
    <row r="364" spans="2:2" x14ac:dyDescent="0.2">
      <c r="B364" s="33"/>
    </row>
    <row r="365" spans="2:2" x14ac:dyDescent="0.2">
      <c r="B365" s="33"/>
    </row>
    <row r="366" spans="2:2" x14ac:dyDescent="0.2">
      <c r="B366" s="33"/>
    </row>
    <row r="367" spans="2:2" x14ac:dyDescent="0.2">
      <c r="B367" s="33"/>
    </row>
    <row r="368" spans="2:2" x14ac:dyDescent="0.2">
      <c r="B368" s="33"/>
    </row>
    <row r="369" spans="2:2" x14ac:dyDescent="0.2">
      <c r="B369" s="33"/>
    </row>
    <row r="370" spans="2:2" x14ac:dyDescent="0.2">
      <c r="B370" s="33"/>
    </row>
    <row r="371" spans="2:2" x14ac:dyDescent="0.2">
      <c r="B371" s="33"/>
    </row>
    <row r="372" spans="2:2" x14ac:dyDescent="0.2">
      <c r="B372" s="33"/>
    </row>
    <row r="373" spans="2:2" x14ac:dyDescent="0.2">
      <c r="B373" s="33"/>
    </row>
    <row r="374" spans="2:2" x14ac:dyDescent="0.2">
      <c r="B374" s="33"/>
    </row>
    <row r="375" spans="2:2" x14ac:dyDescent="0.2">
      <c r="B375" s="33"/>
    </row>
    <row r="376" spans="2:2" x14ac:dyDescent="0.2">
      <c r="B376" s="33"/>
    </row>
    <row r="377" spans="2:2" x14ac:dyDescent="0.2">
      <c r="B377" s="33"/>
    </row>
    <row r="378" spans="2:2" x14ac:dyDescent="0.2">
      <c r="B378" s="33"/>
    </row>
    <row r="379" spans="2:2" x14ac:dyDescent="0.2">
      <c r="B379" s="33"/>
    </row>
    <row r="380" spans="2:2" x14ac:dyDescent="0.2">
      <c r="B380" s="33"/>
    </row>
    <row r="381" spans="2:2" x14ac:dyDescent="0.2">
      <c r="B381" s="33"/>
    </row>
    <row r="382" spans="2:2" x14ac:dyDescent="0.2">
      <c r="B382" s="33"/>
    </row>
    <row r="383" spans="2:2" x14ac:dyDescent="0.2">
      <c r="B383" s="33"/>
    </row>
    <row r="384" spans="2:2" x14ac:dyDescent="0.2">
      <c r="B384" s="33"/>
    </row>
    <row r="385" spans="2:2" x14ac:dyDescent="0.2">
      <c r="B385" s="33"/>
    </row>
    <row r="386" spans="2:2" x14ac:dyDescent="0.2">
      <c r="B386" s="33"/>
    </row>
    <row r="387" spans="2:2" x14ac:dyDescent="0.2">
      <c r="B387" s="33"/>
    </row>
    <row r="388" spans="2:2" x14ac:dyDescent="0.2">
      <c r="B388" s="33"/>
    </row>
    <row r="389" spans="2:2" x14ac:dyDescent="0.2">
      <c r="B389" s="33"/>
    </row>
    <row r="390" spans="2:2" x14ac:dyDescent="0.2">
      <c r="B390" s="33"/>
    </row>
    <row r="391" spans="2:2" x14ac:dyDescent="0.2">
      <c r="B391" s="33"/>
    </row>
    <row r="392" spans="2:2" x14ac:dyDescent="0.2">
      <c r="B392" s="33"/>
    </row>
    <row r="393" spans="2:2" x14ac:dyDescent="0.2">
      <c r="B393" s="33"/>
    </row>
    <row r="394" spans="2:2" x14ac:dyDescent="0.2">
      <c r="B394" s="33"/>
    </row>
    <row r="395" spans="2:2" x14ac:dyDescent="0.2">
      <c r="B395" s="33"/>
    </row>
    <row r="396" spans="2:2" x14ac:dyDescent="0.2">
      <c r="B396" s="33"/>
    </row>
    <row r="397" spans="2:2" x14ac:dyDescent="0.2">
      <c r="B397" s="33"/>
    </row>
    <row r="398" spans="2:2" x14ac:dyDescent="0.2">
      <c r="B398" s="33"/>
    </row>
    <row r="399" spans="2:2" x14ac:dyDescent="0.2">
      <c r="B399" s="33"/>
    </row>
    <row r="400" spans="2:2" x14ac:dyDescent="0.2">
      <c r="B400" s="33"/>
    </row>
    <row r="401" spans="2:2" x14ac:dyDescent="0.2">
      <c r="B401" s="33"/>
    </row>
    <row r="402" spans="2:2" x14ac:dyDescent="0.2">
      <c r="B402" s="33"/>
    </row>
    <row r="403" spans="2:2" x14ac:dyDescent="0.2">
      <c r="B403" s="33"/>
    </row>
    <row r="404" spans="2:2" x14ac:dyDescent="0.2">
      <c r="B404" s="33"/>
    </row>
    <row r="405" spans="2:2" x14ac:dyDescent="0.2">
      <c r="B405" s="33"/>
    </row>
    <row r="406" spans="2:2" x14ac:dyDescent="0.2">
      <c r="B406" s="33"/>
    </row>
    <row r="407" spans="2:2" x14ac:dyDescent="0.2">
      <c r="B407" s="33"/>
    </row>
    <row r="408" spans="2:2" x14ac:dyDescent="0.2">
      <c r="B408" s="33"/>
    </row>
    <row r="409" spans="2:2" x14ac:dyDescent="0.2">
      <c r="B409" s="33"/>
    </row>
    <row r="410" spans="2:2" x14ac:dyDescent="0.2">
      <c r="B410" s="33"/>
    </row>
    <row r="411" spans="2:2" x14ac:dyDescent="0.2">
      <c r="B411" s="33"/>
    </row>
    <row r="412" spans="2:2" x14ac:dyDescent="0.2">
      <c r="B412" s="33"/>
    </row>
    <row r="413" spans="2:2" x14ac:dyDescent="0.2">
      <c r="B413" s="33"/>
    </row>
    <row r="414" spans="2:2" x14ac:dyDescent="0.2">
      <c r="B414" s="33"/>
    </row>
    <row r="415" spans="2:2" x14ac:dyDescent="0.2">
      <c r="B415" s="33"/>
    </row>
    <row r="416" spans="2:2" x14ac:dyDescent="0.2">
      <c r="B416" s="33"/>
    </row>
    <row r="417" spans="2:2" x14ac:dyDescent="0.2">
      <c r="B417" s="33"/>
    </row>
    <row r="418" spans="2:2" x14ac:dyDescent="0.2">
      <c r="B418" s="33"/>
    </row>
    <row r="419" spans="2:2" x14ac:dyDescent="0.2">
      <c r="B419" s="33"/>
    </row>
    <row r="420" spans="2:2" x14ac:dyDescent="0.2">
      <c r="B420" s="33"/>
    </row>
    <row r="421" spans="2:2" x14ac:dyDescent="0.2">
      <c r="B421" s="33"/>
    </row>
    <row r="422" spans="2:2" x14ac:dyDescent="0.2">
      <c r="B422" s="33"/>
    </row>
    <row r="423" spans="2:2" x14ac:dyDescent="0.2">
      <c r="B423" s="33"/>
    </row>
    <row r="424" spans="2:2" x14ac:dyDescent="0.2">
      <c r="B424" s="33"/>
    </row>
    <row r="425" spans="2:2" x14ac:dyDescent="0.2">
      <c r="B425" s="33"/>
    </row>
    <row r="426" spans="2:2" x14ac:dyDescent="0.2">
      <c r="B426" s="33"/>
    </row>
    <row r="427" spans="2:2" x14ac:dyDescent="0.2">
      <c r="B427" s="33"/>
    </row>
    <row r="428" spans="2:2" x14ac:dyDescent="0.2">
      <c r="B428" s="33"/>
    </row>
    <row r="429" spans="2:2" x14ac:dyDescent="0.2">
      <c r="B429" s="33"/>
    </row>
    <row r="430" spans="2:2" x14ac:dyDescent="0.2">
      <c r="B430" s="33"/>
    </row>
    <row r="431" spans="2:2" x14ac:dyDescent="0.2">
      <c r="B431" s="33"/>
    </row>
    <row r="432" spans="2:2" x14ac:dyDescent="0.2">
      <c r="B432" s="33"/>
    </row>
    <row r="433" spans="2:2" x14ac:dyDescent="0.2">
      <c r="B433" s="33"/>
    </row>
    <row r="434" spans="2:2" x14ac:dyDescent="0.2">
      <c r="B434" s="33"/>
    </row>
    <row r="435" spans="2:2" x14ac:dyDescent="0.2">
      <c r="B435" s="33"/>
    </row>
    <row r="436" spans="2:2" x14ac:dyDescent="0.2">
      <c r="B436" s="33"/>
    </row>
    <row r="437" spans="2:2" x14ac:dyDescent="0.2">
      <c r="B437" s="33"/>
    </row>
    <row r="438" spans="2:2" x14ac:dyDescent="0.2">
      <c r="B438" s="33"/>
    </row>
    <row r="439" spans="2:2" x14ac:dyDescent="0.2">
      <c r="B439" s="33"/>
    </row>
    <row r="440" spans="2:2" x14ac:dyDescent="0.2">
      <c r="B440" s="33"/>
    </row>
    <row r="441" spans="2:2" x14ac:dyDescent="0.2">
      <c r="B441" s="33"/>
    </row>
    <row r="442" spans="2:2" x14ac:dyDescent="0.2">
      <c r="B442" s="33"/>
    </row>
    <row r="443" spans="2:2" x14ac:dyDescent="0.2">
      <c r="B443" s="33"/>
    </row>
    <row r="444" spans="2:2" x14ac:dyDescent="0.2">
      <c r="B444" s="33"/>
    </row>
    <row r="445" spans="2:2" x14ac:dyDescent="0.2">
      <c r="B445" s="33"/>
    </row>
    <row r="446" spans="2:2" x14ac:dyDescent="0.2">
      <c r="B446" s="33"/>
    </row>
    <row r="447" spans="2:2" x14ac:dyDescent="0.2">
      <c r="B447" s="33"/>
    </row>
    <row r="448" spans="2:2" x14ac:dyDescent="0.2">
      <c r="B448" s="33"/>
    </row>
    <row r="449" spans="2:2" x14ac:dyDescent="0.2">
      <c r="B449" s="33"/>
    </row>
    <row r="450" spans="2:2" x14ac:dyDescent="0.2">
      <c r="B450" s="33"/>
    </row>
    <row r="451" spans="2:2" x14ac:dyDescent="0.2">
      <c r="B451" s="33"/>
    </row>
    <row r="452" spans="2:2" x14ac:dyDescent="0.2">
      <c r="B452" s="33"/>
    </row>
    <row r="453" spans="2:2" x14ac:dyDescent="0.2">
      <c r="B453" s="33"/>
    </row>
    <row r="454" spans="2:2" x14ac:dyDescent="0.2">
      <c r="B454" s="33"/>
    </row>
    <row r="455" spans="2:2" x14ac:dyDescent="0.2">
      <c r="B455" s="33"/>
    </row>
    <row r="456" spans="2:2" x14ac:dyDescent="0.2">
      <c r="B456" s="33"/>
    </row>
    <row r="457" spans="2:2" x14ac:dyDescent="0.2">
      <c r="B457" s="33"/>
    </row>
    <row r="458" spans="2:2" x14ac:dyDescent="0.2">
      <c r="B458" s="33"/>
    </row>
    <row r="459" spans="2:2" x14ac:dyDescent="0.2">
      <c r="B459" s="33"/>
    </row>
    <row r="460" spans="2:2" x14ac:dyDescent="0.2">
      <c r="B460" s="33"/>
    </row>
    <row r="461" spans="2:2" x14ac:dyDescent="0.2">
      <c r="B461" s="33"/>
    </row>
    <row r="462" spans="2:2" x14ac:dyDescent="0.2">
      <c r="B462" s="33"/>
    </row>
    <row r="463" spans="2:2" x14ac:dyDescent="0.2">
      <c r="B463" s="33"/>
    </row>
    <row r="464" spans="2:2" x14ac:dyDescent="0.2">
      <c r="B464" s="33"/>
    </row>
    <row r="465" spans="2:2" x14ac:dyDescent="0.2">
      <c r="B465" s="33"/>
    </row>
    <row r="466" spans="2:2" x14ac:dyDescent="0.2">
      <c r="B466" s="33"/>
    </row>
    <row r="467" spans="2:2" x14ac:dyDescent="0.2">
      <c r="B467" s="33"/>
    </row>
    <row r="468" spans="2:2" x14ac:dyDescent="0.2">
      <c r="B468" s="33"/>
    </row>
    <row r="469" spans="2:2" x14ac:dyDescent="0.2">
      <c r="B469" s="33"/>
    </row>
    <row r="470" spans="2:2" x14ac:dyDescent="0.2">
      <c r="B470" s="33"/>
    </row>
    <row r="471" spans="2:2" x14ac:dyDescent="0.2">
      <c r="B471" s="33"/>
    </row>
    <row r="472" spans="2:2" x14ac:dyDescent="0.2">
      <c r="B472" s="33"/>
    </row>
    <row r="473" spans="2:2" x14ac:dyDescent="0.2">
      <c r="B473" s="33"/>
    </row>
    <row r="474" spans="2:2" x14ac:dyDescent="0.2">
      <c r="B474" s="33"/>
    </row>
    <row r="475" spans="2:2" x14ac:dyDescent="0.2">
      <c r="B475" s="33"/>
    </row>
    <row r="476" spans="2:2" x14ac:dyDescent="0.2">
      <c r="B476" s="33"/>
    </row>
    <row r="477" spans="2:2" x14ac:dyDescent="0.2">
      <c r="B477" s="33"/>
    </row>
    <row r="478" spans="2:2" x14ac:dyDescent="0.2">
      <c r="B478" s="33"/>
    </row>
    <row r="479" spans="2:2" x14ac:dyDescent="0.2">
      <c r="B479" s="33"/>
    </row>
    <row r="480" spans="2:2" x14ac:dyDescent="0.2">
      <c r="B480" s="33"/>
    </row>
    <row r="481" spans="2:2" x14ac:dyDescent="0.2">
      <c r="B481" s="33"/>
    </row>
    <row r="482" spans="2:2" x14ac:dyDescent="0.2">
      <c r="B482" s="33"/>
    </row>
    <row r="483" spans="2:2" x14ac:dyDescent="0.2">
      <c r="B483" s="33"/>
    </row>
    <row r="484" spans="2:2" x14ac:dyDescent="0.2">
      <c r="B484" s="33"/>
    </row>
    <row r="485" spans="2:2" x14ac:dyDescent="0.2">
      <c r="B485" s="33"/>
    </row>
    <row r="486" spans="2:2" x14ac:dyDescent="0.2">
      <c r="B486" s="33"/>
    </row>
    <row r="487" spans="2:2" x14ac:dyDescent="0.2">
      <c r="B487" s="33"/>
    </row>
    <row r="488" spans="2:2" x14ac:dyDescent="0.2">
      <c r="B488" s="33"/>
    </row>
    <row r="489" spans="2:2" x14ac:dyDescent="0.2">
      <c r="B489" s="33"/>
    </row>
    <row r="490" spans="2:2" x14ac:dyDescent="0.2">
      <c r="B490" s="33"/>
    </row>
    <row r="491" spans="2:2" x14ac:dyDescent="0.2">
      <c r="B491" s="33"/>
    </row>
    <row r="492" spans="2:2" x14ac:dyDescent="0.2">
      <c r="B492" s="33"/>
    </row>
    <row r="493" spans="2:2" x14ac:dyDescent="0.2">
      <c r="B493" s="33"/>
    </row>
    <row r="494" spans="2:2" x14ac:dyDescent="0.2">
      <c r="B494" s="33"/>
    </row>
    <row r="495" spans="2:2" x14ac:dyDescent="0.2">
      <c r="B495" s="33"/>
    </row>
    <row r="496" spans="2:2" x14ac:dyDescent="0.2">
      <c r="B496" s="33"/>
    </row>
    <row r="497" spans="2:2" x14ac:dyDescent="0.2">
      <c r="B497" s="33"/>
    </row>
    <row r="498" spans="2:2" x14ac:dyDescent="0.2">
      <c r="B498" s="33"/>
    </row>
    <row r="499" spans="2:2" x14ac:dyDescent="0.2">
      <c r="B499" s="33"/>
    </row>
    <row r="500" spans="2:2" x14ac:dyDescent="0.2">
      <c r="B500" s="33"/>
    </row>
    <row r="501" spans="2:2" x14ac:dyDescent="0.2">
      <c r="B501" s="33"/>
    </row>
    <row r="502" spans="2:2" x14ac:dyDescent="0.2">
      <c r="B502" s="33"/>
    </row>
    <row r="503" spans="2:2" x14ac:dyDescent="0.2">
      <c r="B503" s="33"/>
    </row>
    <row r="504" spans="2:2" x14ac:dyDescent="0.2">
      <c r="B504" s="33"/>
    </row>
    <row r="505" spans="2:2" x14ac:dyDescent="0.2">
      <c r="B505" s="33"/>
    </row>
    <row r="506" spans="2:2" x14ac:dyDescent="0.2">
      <c r="B506" s="33"/>
    </row>
    <row r="507" spans="2:2" x14ac:dyDescent="0.2">
      <c r="B507" s="33"/>
    </row>
    <row r="508" spans="2:2" x14ac:dyDescent="0.2">
      <c r="B508" s="33"/>
    </row>
    <row r="509" spans="2:2" x14ac:dyDescent="0.2">
      <c r="B509" s="33"/>
    </row>
    <row r="510" spans="2:2" x14ac:dyDescent="0.2">
      <c r="B510" s="33"/>
    </row>
    <row r="511" spans="2:2" x14ac:dyDescent="0.2">
      <c r="B511" s="33"/>
    </row>
    <row r="512" spans="2:2" x14ac:dyDescent="0.2">
      <c r="B512" s="33"/>
    </row>
    <row r="513" spans="2:2" x14ac:dyDescent="0.2">
      <c r="B513" s="33"/>
    </row>
    <row r="514" spans="2:2" x14ac:dyDescent="0.2">
      <c r="B514" s="33"/>
    </row>
    <row r="515" spans="2:2" x14ac:dyDescent="0.2">
      <c r="B515" s="33"/>
    </row>
    <row r="516" spans="2:2" x14ac:dyDescent="0.2">
      <c r="B516" s="33"/>
    </row>
    <row r="517" spans="2:2" x14ac:dyDescent="0.2">
      <c r="B517" s="33"/>
    </row>
    <row r="518" spans="2:2" x14ac:dyDescent="0.2">
      <c r="B518" s="33"/>
    </row>
    <row r="519" spans="2:2" x14ac:dyDescent="0.2">
      <c r="B519" s="33"/>
    </row>
    <row r="520" spans="2:2" x14ac:dyDescent="0.2">
      <c r="B520" s="33"/>
    </row>
    <row r="521" spans="2:2" x14ac:dyDescent="0.2">
      <c r="B521" s="33"/>
    </row>
    <row r="522" spans="2:2" x14ac:dyDescent="0.2">
      <c r="B522" s="33"/>
    </row>
    <row r="523" spans="2:2" x14ac:dyDescent="0.2">
      <c r="B523" s="33"/>
    </row>
    <row r="524" spans="2:2" x14ac:dyDescent="0.2">
      <c r="B524" s="33"/>
    </row>
    <row r="525" spans="2:2" x14ac:dyDescent="0.2">
      <c r="B525" s="33"/>
    </row>
    <row r="526" spans="2:2" x14ac:dyDescent="0.2">
      <c r="B526" s="33"/>
    </row>
    <row r="527" spans="2:2" x14ac:dyDescent="0.2">
      <c r="B527" s="33"/>
    </row>
    <row r="528" spans="2:2" x14ac:dyDescent="0.2">
      <c r="B528" s="33"/>
    </row>
    <row r="529" spans="2:2" x14ac:dyDescent="0.2">
      <c r="B529" s="33"/>
    </row>
    <row r="530" spans="2:2" x14ac:dyDescent="0.2">
      <c r="B530" s="33"/>
    </row>
    <row r="531" spans="2:2" x14ac:dyDescent="0.2">
      <c r="B531" s="33"/>
    </row>
    <row r="532" spans="2:2" x14ac:dyDescent="0.2">
      <c r="B532" s="33"/>
    </row>
    <row r="533" spans="2:2" x14ac:dyDescent="0.2">
      <c r="B533" s="33"/>
    </row>
    <row r="534" spans="2:2" x14ac:dyDescent="0.2">
      <c r="B534" s="33"/>
    </row>
    <row r="535" spans="2:2" x14ac:dyDescent="0.2">
      <c r="B535" s="33"/>
    </row>
    <row r="536" spans="2:2" x14ac:dyDescent="0.2">
      <c r="B536" s="33"/>
    </row>
    <row r="537" spans="2:2" x14ac:dyDescent="0.2">
      <c r="B537" s="33"/>
    </row>
    <row r="538" spans="2:2" x14ac:dyDescent="0.2">
      <c r="B538" s="33"/>
    </row>
    <row r="539" spans="2:2" x14ac:dyDescent="0.2">
      <c r="B539" s="33"/>
    </row>
    <row r="540" spans="2:2" x14ac:dyDescent="0.2">
      <c r="B540" s="33"/>
    </row>
    <row r="541" spans="2:2" x14ac:dyDescent="0.2">
      <c r="B541" s="33"/>
    </row>
    <row r="542" spans="2:2" x14ac:dyDescent="0.2">
      <c r="B542" s="33"/>
    </row>
    <row r="543" spans="2:2" x14ac:dyDescent="0.2">
      <c r="B543" s="33"/>
    </row>
    <row r="544" spans="2:2" x14ac:dyDescent="0.2">
      <c r="B544" s="33"/>
    </row>
    <row r="545" spans="2:2" x14ac:dyDescent="0.2">
      <c r="B545" s="33"/>
    </row>
    <row r="546" spans="2:2" x14ac:dyDescent="0.2">
      <c r="B546" s="33"/>
    </row>
    <row r="547" spans="2:2" x14ac:dyDescent="0.2">
      <c r="B547" s="33"/>
    </row>
    <row r="548" spans="2:2" x14ac:dyDescent="0.2">
      <c r="B548" s="33"/>
    </row>
    <row r="549" spans="2:2" x14ac:dyDescent="0.2">
      <c r="B549" s="33"/>
    </row>
    <row r="550" spans="2:2" x14ac:dyDescent="0.2">
      <c r="B550" s="33"/>
    </row>
    <row r="551" spans="2:2" x14ac:dyDescent="0.2">
      <c r="B551" s="33"/>
    </row>
    <row r="552" spans="2:2" x14ac:dyDescent="0.2">
      <c r="B552" s="33"/>
    </row>
    <row r="553" spans="2:2" x14ac:dyDescent="0.2">
      <c r="B553" s="33"/>
    </row>
    <row r="554" spans="2:2" x14ac:dyDescent="0.2">
      <c r="B554" s="33"/>
    </row>
    <row r="555" spans="2:2" x14ac:dyDescent="0.2">
      <c r="B555" s="33"/>
    </row>
    <row r="556" spans="2:2" x14ac:dyDescent="0.2">
      <c r="B556" s="33"/>
    </row>
    <row r="557" spans="2:2" x14ac:dyDescent="0.2">
      <c r="B557" s="33"/>
    </row>
    <row r="558" spans="2:2" x14ac:dyDescent="0.2">
      <c r="B558" s="33"/>
    </row>
    <row r="559" spans="2:2" x14ac:dyDescent="0.2">
      <c r="B559" s="33"/>
    </row>
    <row r="560" spans="2:2" x14ac:dyDescent="0.2">
      <c r="B560" s="33"/>
    </row>
    <row r="561" spans="2:2" x14ac:dyDescent="0.2">
      <c r="B561" s="33"/>
    </row>
    <row r="562" spans="2:2" x14ac:dyDescent="0.2">
      <c r="B562" s="33"/>
    </row>
    <row r="563" spans="2:2" x14ac:dyDescent="0.2">
      <c r="B563" s="33"/>
    </row>
    <row r="564" spans="2:2" x14ac:dyDescent="0.2">
      <c r="B564" s="33"/>
    </row>
    <row r="565" spans="2:2" x14ac:dyDescent="0.2">
      <c r="B565" s="33"/>
    </row>
    <row r="566" spans="2:2" x14ac:dyDescent="0.2">
      <c r="B566" s="33"/>
    </row>
    <row r="567" spans="2:2" x14ac:dyDescent="0.2">
      <c r="B567" s="33"/>
    </row>
    <row r="568" spans="2:2" x14ac:dyDescent="0.2">
      <c r="B568" s="33"/>
    </row>
    <row r="569" spans="2:2" x14ac:dyDescent="0.2">
      <c r="B569" s="33"/>
    </row>
    <row r="570" spans="2:2" x14ac:dyDescent="0.2">
      <c r="B570" s="33"/>
    </row>
    <row r="571" spans="2:2" x14ac:dyDescent="0.2">
      <c r="B571" s="33"/>
    </row>
    <row r="572" spans="2:2" x14ac:dyDescent="0.2">
      <c r="B572" s="33"/>
    </row>
    <row r="573" spans="2:2" x14ac:dyDescent="0.2">
      <c r="B573" s="33"/>
    </row>
    <row r="574" spans="2:2" x14ac:dyDescent="0.2">
      <c r="B574" s="33"/>
    </row>
    <row r="575" spans="2:2" x14ac:dyDescent="0.2">
      <c r="B575" s="33"/>
    </row>
    <row r="576" spans="2:2" x14ac:dyDescent="0.2">
      <c r="B576" s="33"/>
    </row>
    <row r="577" spans="2:2" x14ac:dyDescent="0.2">
      <c r="B577" s="33"/>
    </row>
    <row r="578" spans="2:2" x14ac:dyDescent="0.2">
      <c r="B578" s="33"/>
    </row>
    <row r="579" spans="2:2" x14ac:dyDescent="0.2">
      <c r="B579" s="33"/>
    </row>
    <row r="580" spans="2:2" x14ac:dyDescent="0.2">
      <c r="B580" s="33"/>
    </row>
    <row r="581" spans="2:2" x14ac:dyDescent="0.2">
      <c r="B581" s="33"/>
    </row>
    <row r="582" spans="2:2" x14ac:dyDescent="0.2">
      <c r="B582" s="33"/>
    </row>
    <row r="583" spans="2:2" x14ac:dyDescent="0.2">
      <c r="B583" s="33"/>
    </row>
    <row r="584" spans="2:2" x14ac:dyDescent="0.2">
      <c r="B584" s="33"/>
    </row>
    <row r="585" spans="2:2" x14ac:dyDescent="0.2">
      <c r="B585" s="33"/>
    </row>
    <row r="586" spans="2:2" x14ac:dyDescent="0.2">
      <c r="B586" s="33"/>
    </row>
    <row r="587" spans="2:2" x14ac:dyDescent="0.2">
      <c r="B587" s="33"/>
    </row>
    <row r="588" spans="2:2" x14ac:dyDescent="0.2">
      <c r="B588" s="33"/>
    </row>
    <row r="589" spans="2:2" x14ac:dyDescent="0.2">
      <c r="B589" s="33"/>
    </row>
    <row r="590" spans="2:2" x14ac:dyDescent="0.2">
      <c r="B590" s="33"/>
    </row>
    <row r="591" spans="2:2" x14ac:dyDescent="0.2">
      <c r="B591" s="33"/>
    </row>
    <row r="592" spans="2:2" x14ac:dyDescent="0.2">
      <c r="B592" s="33"/>
    </row>
    <row r="593" spans="2:2" x14ac:dyDescent="0.2">
      <c r="B593" s="33"/>
    </row>
    <row r="594" spans="2:2" x14ac:dyDescent="0.2">
      <c r="B594" s="33"/>
    </row>
    <row r="595" spans="2:2" x14ac:dyDescent="0.2">
      <c r="B595" s="33"/>
    </row>
    <row r="596" spans="2:2" x14ac:dyDescent="0.2">
      <c r="B596" s="33"/>
    </row>
    <row r="597" spans="2:2" x14ac:dyDescent="0.2">
      <c r="B597" s="33"/>
    </row>
    <row r="598" spans="2:2" x14ac:dyDescent="0.2">
      <c r="B598" s="33"/>
    </row>
    <row r="599" spans="2:2" x14ac:dyDescent="0.2">
      <c r="B599" s="33"/>
    </row>
    <row r="600" spans="2:2" x14ac:dyDescent="0.2">
      <c r="B600" s="33"/>
    </row>
    <row r="601" spans="2:2" x14ac:dyDescent="0.2">
      <c r="B601" s="33"/>
    </row>
    <row r="602" spans="2:2" x14ac:dyDescent="0.2">
      <c r="B602" s="33"/>
    </row>
    <row r="603" spans="2:2" x14ac:dyDescent="0.2">
      <c r="B603" s="33"/>
    </row>
    <row r="604" spans="2:2" x14ac:dyDescent="0.2">
      <c r="B604" s="33"/>
    </row>
    <row r="605" spans="2:2" x14ac:dyDescent="0.2">
      <c r="B605" s="33"/>
    </row>
    <row r="606" spans="2:2" x14ac:dyDescent="0.2">
      <c r="B606" s="33"/>
    </row>
    <row r="607" spans="2:2" x14ac:dyDescent="0.2">
      <c r="B607" s="33"/>
    </row>
    <row r="608" spans="2:2" x14ac:dyDescent="0.2">
      <c r="B608" s="33"/>
    </row>
    <row r="609" spans="2:2" x14ac:dyDescent="0.2">
      <c r="B609" s="33"/>
    </row>
    <row r="610" spans="2:2" x14ac:dyDescent="0.2">
      <c r="B610" s="33"/>
    </row>
    <row r="611" spans="2:2" x14ac:dyDescent="0.2">
      <c r="B611" s="33"/>
    </row>
    <row r="612" spans="2:2" x14ac:dyDescent="0.2">
      <c r="B612" s="33"/>
    </row>
    <row r="613" spans="2:2" x14ac:dyDescent="0.2">
      <c r="B613" s="33"/>
    </row>
    <row r="614" spans="2:2" x14ac:dyDescent="0.2">
      <c r="B614" s="33"/>
    </row>
    <row r="615" spans="2:2" x14ac:dyDescent="0.2">
      <c r="B615" s="33"/>
    </row>
    <row r="616" spans="2:2" x14ac:dyDescent="0.2">
      <c r="B616" s="33"/>
    </row>
    <row r="617" spans="2:2" x14ac:dyDescent="0.2">
      <c r="B617" s="33"/>
    </row>
    <row r="618" spans="2:2" x14ac:dyDescent="0.2">
      <c r="B618" s="33"/>
    </row>
    <row r="619" spans="2:2" x14ac:dyDescent="0.2">
      <c r="B619" s="33"/>
    </row>
    <row r="620" spans="2:2" x14ac:dyDescent="0.2">
      <c r="B620" s="33"/>
    </row>
    <row r="621" spans="2:2" x14ac:dyDescent="0.2">
      <c r="B621" s="33"/>
    </row>
    <row r="622" spans="2:2" x14ac:dyDescent="0.2">
      <c r="B622" s="33"/>
    </row>
    <row r="623" spans="2:2" x14ac:dyDescent="0.2">
      <c r="B623" s="33"/>
    </row>
    <row r="624" spans="2:2" x14ac:dyDescent="0.2">
      <c r="B624" s="33"/>
    </row>
    <row r="625" spans="2:2" x14ac:dyDescent="0.2">
      <c r="B625" s="33"/>
    </row>
    <row r="626" spans="2:2" x14ac:dyDescent="0.2">
      <c r="B626" s="33"/>
    </row>
    <row r="627" spans="2:2" x14ac:dyDescent="0.2">
      <c r="B627" s="33"/>
    </row>
    <row r="628" spans="2:2" x14ac:dyDescent="0.2">
      <c r="B628" s="33"/>
    </row>
    <row r="629" spans="2:2" x14ac:dyDescent="0.2">
      <c r="B629" s="33"/>
    </row>
    <row r="630" spans="2:2" x14ac:dyDescent="0.2">
      <c r="B630" s="33"/>
    </row>
    <row r="631" spans="2:2" x14ac:dyDescent="0.2">
      <c r="B631" s="33"/>
    </row>
    <row r="632" spans="2:2" x14ac:dyDescent="0.2">
      <c r="B632" s="33"/>
    </row>
    <row r="633" spans="2:2" x14ac:dyDescent="0.2">
      <c r="B633" s="33"/>
    </row>
    <row r="634" spans="2:2" x14ac:dyDescent="0.2">
      <c r="B634" s="33"/>
    </row>
    <row r="635" spans="2:2" x14ac:dyDescent="0.2">
      <c r="B635" s="33"/>
    </row>
    <row r="636" spans="2:2" x14ac:dyDescent="0.2">
      <c r="B636" s="33"/>
    </row>
    <row r="637" spans="2:2" x14ac:dyDescent="0.2">
      <c r="B637" s="33"/>
    </row>
    <row r="638" spans="2:2" x14ac:dyDescent="0.2">
      <c r="B638" s="33"/>
    </row>
    <row r="639" spans="2:2" x14ac:dyDescent="0.2">
      <c r="B639" s="33"/>
    </row>
    <row r="640" spans="2:2" x14ac:dyDescent="0.2">
      <c r="B640" s="33"/>
    </row>
    <row r="641" spans="2:2" x14ac:dyDescent="0.2">
      <c r="B641" s="33"/>
    </row>
    <row r="642" spans="2:2" x14ac:dyDescent="0.2">
      <c r="B642" s="33"/>
    </row>
    <row r="643" spans="2:2" x14ac:dyDescent="0.2">
      <c r="B643" s="33"/>
    </row>
    <row r="644" spans="2:2" x14ac:dyDescent="0.2">
      <c r="B644" s="33"/>
    </row>
    <row r="645" spans="2:2" x14ac:dyDescent="0.2">
      <c r="B645" s="33"/>
    </row>
    <row r="646" spans="2:2" x14ac:dyDescent="0.2">
      <c r="B646" s="33"/>
    </row>
    <row r="647" spans="2:2" x14ac:dyDescent="0.2">
      <c r="B647" s="33"/>
    </row>
    <row r="648" spans="2:2" x14ac:dyDescent="0.2">
      <c r="B648" s="33"/>
    </row>
    <row r="649" spans="2:2" x14ac:dyDescent="0.2">
      <c r="B649" s="33"/>
    </row>
    <row r="650" spans="2:2" x14ac:dyDescent="0.2">
      <c r="B650" s="33"/>
    </row>
    <row r="651" spans="2:2" x14ac:dyDescent="0.2">
      <c r="B651" s="33"/>
    </row>
    <row r="652" spans="2:2" x14ac:dyDescent="0.2">
      <c r="B652" s="33"/>
    </row>
    <row r="653" spans="2:2" x14ac:dyDescent="0.2">
      <c r="B653" s="33"/>
    </row>
    <row r="654" spans="2:2" x14ac:dyDescent="0.2">
      <c r="B654" s="33"/>
    </row>
    <row r="655" spans="2:2" x14ac:dyDescent="0.2">
      <c r="B655" s="33"/>
    </row>
    <row r="656" spans="2:2" x14ac:dyDescent="0.2">
      <c r="B656" s="33"/>
    </row>
    <row r="657" spans="2:2" x14ac:dyDescent="0.2">
      <c r="B657" s="33"/>
    </row>
    <row r="658" spans="2:2" x14ac:dyDescent="0.2">
      <c r="B658" s="33"/>
    </row>
    <row r="659" spans="2:2" x14ac:dyDescent="0.2">
      <c r="B659" s="33"/>
    </row>
    <row r="660" spans="2:2" x14ac:dyDescent="0.2">
      <c r="B660" s="33"/>
    </row>
    <row r="661" spans="2:2" x14ac:dyDescent="0.2">
      <c r="B661" s="33"/>
    </row>
    <row r="662" spans="2:2" x14ac:dyDescent="0.2">
      <c r="B662" s="33"/>
    </row>
    <row r="663" spans="2:2" x14ac:dyDescent="0.2">
      <c r="B663" s="33"/>
    </row>
    <row r="664" spans="2:2" x14ac:dyDescent="0.2">
      <c r="B664" s="33"/>
    </row>
    <row r="665" spans="2:2" x14ac:dyDescent="0.2">
      <c r="B665" s="33"/>
    </row>
    <row r="666" spans="2:2" x14ac:dyDescent="0.2">
      <c r="B666" s="33"/>
    </row>
    <row r="667" spans="2:2" x14ac:dyDescent="0.2">
      <c r="B667" s="33"/>
    </row>
    <row r="668" spans="2:2" x14ac:dyDescent="0.2">
      <c r="B668" s="33"/>
    </row>
    <row r="669" spans="2:2" x14ac:dyDescent="0.2">
      <c r="B669" s="33"/>
    </row>
    <row r="670" spans="2:2" x14ac:dyDescent="0.2">
      <c r="B670" s="33"/>
    </row>
    <row r="671" spans="2:2" x14ac:dyDescent="0.2">
      <c r="B671" s="33"/>
    </row>
    <row r="672" spans="2:2" x14ac:dyDescent="0.2">
      <c r="B672" s="33"/>
    </row>
    <row r="673" spans="2:2" x14ac:dyDescent="0.2">
      <c r="B673" s="33"/>
    </row>
    <row r="674" spans="2:2" x14ac:dyDescent="0.2">
      <c r="B674" s="33"/>
    </row>
    <row r="675" spans="2:2" x14ac:dyDescent="0.2">
      <c r="B675" s="33"/>
    </row>
    <row r="676" spans="2:2" x14ac:dyDescent="0.2">
      <c r="B676" s="33"/>
    </row>
    <row r="677" spans="2:2" x14ac:dyDescent="0.2">
      <c r="B677" s="33"/>
    </row>
    <row r="678" spans="2:2" x14ac:dyDescent="0.2">
      <c r="B678" s="33"/>
    </row>
    <row r="679" spans="2:2" x14ac:dyDescent="0.2">
      <c r="B679" s="33"/>
    </row>
    <row r="680" spans="2:2" x14ac:dyDescent="0.2">
      <c r="B680" s="33"/>
    </row>
    <row r="681" spans="2:2" x14ac:dyDescent="0.2">
      <c r="B681" s="33"/>
    </row>
    <row r="682" spans="2:2" x14ac:dyDescent="0.2">
      <c r="B682" s="33"/>
    </row>
    <row r="683" spans="2:2" x14ac:dyDescent="0.2">
      <c r="B683" s="33"/>
    </row>
    <row r="684" spans="2:2" x14ac:dyDescent="0.2">
      <c r="B684" s="33"/>
    </row>
    <row r="685" spans="2:2" x14ac:dyDescent="0.2">
      <c r="B685" s="33"/>
    </row>
    <row r="686" spans="2:2" x14ac:dyDescent="0.2">
      <c r="B686" s="33"/>
    </row>
    <row r="687" spans="2:2" x14ac:dyDescent="0.2">
      <c r="B687" s="33"/>
    </row>
    <row r="688" spans="2:2" x14ac:dyDescent="0.2">
      <c r="B688" s="33"/>
    </row>
    <row r="689" spans="2:2" x14ac:dyDescent="0.2">
      <c r="B689" s="33"/>
    </row>
    <row r="690" spans="2:2" x14ac:dyDescent="0.2">
      <c r="B690" s="33"/>
    </row>
    <row r="691" spans="2:2" x14ac:dyDescent="0.2">
      <c r="B691" s="33"/>
    </row>
    <row r="692" spans="2:2" x14ac:dyDescent="0.2">
      <c r="B692" s="33"/>
    </row>
    <row r="693" spans="2:2" x14ac:dyDescent="0.2">
      <c r="B693" s="33"/>
    </row>
    <row r="694" spans="2:2" x14ac:dyDescent="0.2">
      <c r="B694" s="33"/>
    </row>
    <row r="695" spans="2:2" x14ac:dyDescent="0.2">
      <c r="B695" s="33"/>
    </row>
    <row r="696" spans="2:2" x14ac:dyDescent="0.2">
      <c r="B696" s="33"/>
    </row>
    <row r="697" spans="2:2" x14ac:dyDescent="0.2">
      <c r="B697" s="33"/>
    </row>
    <row r="698" spans="2:2" x14ac:dyDescent="0.2">
      <c r="B698" s="33"/>
    </row>
    <row r="699" spans="2:2" x14ac:dyDescent="0.2">
      <c r="B699" s="33"/>
    </row>
    <row r="700" spans="2:2" x14ac:dyDescent="0.2">
      <c r="B700" s="33"/>
    </row>
    <row r="701" spans="2:2" x14ac:dyDescent="0.2">
      <c r="B701" s="33"/>
    </row>
    <row r="702" spans="2:2" x14ac:dyDescent="0.2">
      <c r="B702" s="33"/>
    </row>
    <row r="703" spans="2:2" x14ac:dyDescent="0.2">
      <c r="B703" s="33"/>
    </row>
    <row r="704" spans="2:2" x14ac:dyDescent="0.2">
      <c r="B704" s="33"/>
    </row>
    <row r="705" spans="2:2" x14ac:dyDescent="0.2">
      <c r="B705" s="33"/>
    </row>
    <row r="706" spans="2:2" x14ac:dyDescent="0.2">
      <c r="B706" s="33"/>
    </row>
    <row r="707" spans="2:2" x14ac:dyDescent="0.2">
      <c r="B707" s="33"/>
    </row>
    <row r="708" spans="2:2" x14ac:dyDescent="0.2">
      <c r="B708" s="33"/>
    </row>
    <row r="709" spans="2:2" x14ac:dyDescent="0.2">
      <c r="B709" s="33"/>
    </row>
    <row r="710" spans="2:2" x14ac:dyDescent="0.2">
      <c r="B710" s="33"/>
    </row>
    <row r="711" spans="2:2" x14ac:dyDescent="0.2">
      <c r="B711" s="33"/>
    </row>
    <row r="712" spans="2:2" x14ac:dyDescent="0.2">
      <c r="B712" s="33"/>
    </row>
    <row r="713" spans="2:2" x14ac:dyDescent="0.2">
      <c r="B713" s="33"/>
    </row>
    <row r="714" spans="2:2" x14ac:dyDescent="0.2">
      <c r="B714" s="33"/>
    </row>
    <row r="715" spans="2:2" x14ac:dyDescent="0.2">
      <c r="B715" s="33"/>
    </row>
    <row r="716" spans="2:2" x14ac:dyDescent="0.2">
      <c r="B716" s="33"/>
    </row>
    <row r="717" spans="2:2" x14ac:dyDescent="0.2">
      <c r="B717" s="33"/>
    </row>
    <row r="718" spans="2:2" x14ac:dyDescent="0.2">
      <c r="B718" s="33"/>
    </row>
    <row r="719" spans="2:2" x14ac:dyDescent="0.2">
      <c r="B719" s="33"/>
    </row>
    <row r="720" spans="2:2" x14ac:dyDescent="0.2">
      <c r="B720" s="33"/>
    </row>
    <row r="721" spans="2:2" x14ac:dyDescent="0.2">
      <c r="B721" s="33"/>
    </row>
    <row r="722" spans="2:2" x14ac:dyDescent="0.2">
      <c r="B722" s="33"/>
    </row>
    <row r="723" spans="2:2" x14ac:dyDescent="0.2">
      <c r="B723" s="33"/>
    </row>
    <row r="724" spans="2:2" x14ac:dyDescent="0.2">
      <c r="B724" s="33"/>
    </row>
    <row r="725" spans="2:2" x14ac:dyDescent="0.2">
      <c r="B725" s="33"/>
    </row>
    <row r="726" spans="2:2" x14ac:dyDescent="0.2">
      <c r="B726" s="33"/>
    </row>
    <row r="727" spans="2:2" x14ac:dyDescent="0.2">
      <c r="B727" s="33"/>
    </row>
    <row r="728" spans="2:2" x14ac:dyDescent="0.2">
      <c r="B728" s="33"/>
    </row>
    <row r="729" spans="2:2" x14ac:dyDescent="0.2">
      <c r="B729" s="33"/>
    </row>
    <row r="730" spans="2:2" x14ac:dyDescent="0.2">
      <c r="B730" s="33"/>
    </row>
    <row r="731" spans="2:2" x14ac:dyDescent="0.2">
      <c r="B731" s="33"/>
    </row>
    <row r="732" spans="2:2" x14ac:dyDescent="0.2">
      <c r="B732" s="33"/>
    </row>
    <row r="733" spans="2:2" x14ac:dyDescent="0.2">
      <c r="B733" s="33"/>
    </row>
    <row r="734" spans="2:2" x14ac:dyDescent="0.2">
      <c r="B734" s="33"/>
    </row>
    <row r="735" spans="2:2" x14ac:dyDescent="0.2">
      <c r="B735" s="33"/>
    </row>
    <row r="736" spans="2:2" x14ac:dyDescent="0.2">
      <c r="B736" s="33"/>
    </row>
    <row r="737" spans="2:2" x14ac:dyDescent="0.2">
      <c r="B737" s="33"/>
    </row>
    <row r="738" spans="2:2" x14ac:dyDescent="0.2">
      <c r="B738" s="33"/>
    </row>
    <row r="739" spans="2:2" x14ac:dyDescent="0.2">
      <c r="B739" s="33"/>
    </row>
    <row r="740" spans="2:2" x14ac:dyDescent="0.2">
      <c r="B740" s="33"/>
    </row>
    <row r="741" spans="2:2" x14ac:dyDescent="0.2">
      <c r="B741" s="33"/>
    </row>
    <row r="742" spans="2:2" x14ac:dyDescent="0.2">
      <c r="B742" s="33"/>
    </row>
    <row r="743" spans="2:2" x14ac:dyDescent="0.2">
      <c r="B743" s="33"/>
    </row>
    <row r="744" spans="2:2" x14ac:dyDescent="0.2">
      <c r="B744" s="33"/>
    </row>
    <row r="745" spans="2:2" x14ac:dyDescent="0.2">
      <c r="B745" s="33"/>
    </row>
    <row r="746" spans="2:2" x14ac:dyDescent="0.2">
      <c r="B746" s="33"/>
    </row>
    <row r="747" spans="2:2" x14ac:dyDescent="0.2">
      <c r="B747" s="33"/>
    </row>
    <row r="748" spans="2:2" x14ac:dyDescent="0.2">
      <c r="B748" s="33"/>
    </row>
    <row r="749" spans="2:2" x14ac:dyDescent="0.2">
      <c r="B749" s="33"/>
    </row>
    <row r="750" spans="2:2" x14ac:dyDescent="0.2">
      <c r="B750" s="33"/>
    </row>
    <row r="751" spans="2:2" x14ac:dyDescent="0.2">
      <c r="B751" s="33"/>
    </row>
    <row r="752" spans="2:2" x14ac:dyDescent="0.2">
      <c r="B752" s="33"/>
    </row>
    <row r="753" spans="2:2" x14ac:dyDescent="0.2">
      <c r="B753" s="33"/>
    </row>
    <row r="754" spans="2:2" x14ac:dyDescent="0.2">
      <c r="B754" s="33"/>
    </row>
    <row r="755" spans="2:2" x14ac:dyDescent="0.2">
      <c r="B755" s="33"/>
    </row>
    <row r="756" spans="2:2" x14ac:dyDescent="0.2">
      <c r="B756" s="33"/>
    </row>
    <row r="757" spans="2:2" x14ac:dyDescent="0.2">
      <c r="B757" s="33"/>
    </row>
    <row r="758" spans="2:2" x14ac:dyDescent="0.2">
      <c r="B758" s="33"/>
    </row>
    <row r="759" spans="2:2" x14ac:dyDescent="0.2">
      <c r="B759" s="33"/>
    </row>
    <row r="760" spans="2:2" x14ac:dyDescent="0.2">
      <c r="B760" s="33"/>
    </row>
    <row r="761" spans="2:2" x14ac:dyDescent="0.2">
      <c r="B761" s="33"/>
    </row>
    <row r="762" spans="2:2" x14ac:dyDescent="0.2">
      <c r="B762" s="33"/>
    </row>
    <row r="763" spans="2:2" x14ac:dyDescent="0.2">
      <c r="B763" s="33"/>
    </row>
    <row r="764" spans="2:2" x14ac:dyDescent="0.2">
      <c r="B764" s="33"/>
    </row>
    <row r="765" spans="2:2" x14ac:dyDescent="0.2">
      <c r="B765" s="33"/>
    </row>
    <row r="766" spans="2:2" x14ac:dyDescent="0.2">
      <c r="B766" s="33"/>
    </row>
    <row r="767" spans="2:2" x14ac:dyDescent="0.2">
      <c r="B767" s="33"/>
    </row>
    <row r="768" spans="2:2" x14ac:dyDescent="0.2">
      <c r="B768" s="33"/>
    </row>
    <row r="769" spans="2:2" x14ac:dyDescent="0.2">
      <c r="B769" s="33"/>
    </row>
    <row r="770" spans="2:2" x14ac:dyDescent="0.2">
      <c r="B770" s="33"/>
    </row>
    <row r="771" spans="2:2" x14ac:dyDescent="0.2">
      <c r="B771" s="33"/>
    </row>
    <row r="772" spans="2:2" x14ac:dyDescent="0.2">
      <c r="B772" s="33"/>
    </row>
    <row r="773" spans="2:2" x14ac:dyDescent="0.2">
      <c r="B773" s="33"/>
    </row>
    <row r="774" spans="2:2" x14ac:dyDescent="0.2">
      <c r="B774" s="33"/>
    </row>
    <row r="775" spans="2:2" x14ac:dyDescent="0.2">
      <c r="B775" s="33"/>
    </row>
    <row r="776" spans="2:2" x14ac:dyDescent="0.2">
      <c r="B776" s="33"/>
    </row>
    <row r="777" spans="2:2" x14ac:dyDescent="0.2">
      <c r="B777" s="33"/>
    </row>
    <row r="778" spans="2:2" x14ac:dyDescent="0.2">
      <c r="B778" s="33"/>
    </row>
    <row r="779" spans="2:2" x14ac:dyDescent="0.2">
      <c r="B779" s="33"/>
    </row>
    <row r="780" spans="2:2" x14ac:dyDescent="0.2">
      <c r="B780" s="33"/>
    </row>
    <row r="781" spans="2:2" x14ac:dyDescent="0.2">
      <c r="B781" s="33"/>
    </row>
    <row r="782" spans="2:2" x14ac:dyDescent="0.2">
      <c r="B782" s="33"/>
    </row>
    <row r="783" spans="2:2" x14ac:dyDescent="0.2">
      <c r="B783" s="33"/>
    </row>
    <row r="784" spans="2:2" x14ac:dyDescent="0.2">
      <c r="B784" s="33"/>
    </row>
    <row r="785" spans="2:2" x14ac:dyDescent="0.2">
      <c r="B785" s="33"/>
    </row>
    <row r="786" spans="2:2" x14ac:dyDescent="0.2">
      <c r="B786" s="33"/>
    </row>
    <row r="787" spans="2:2" x14ac:dyDescent="0.2">
      <c r="B787" s="33"/>
    </row>
    <row r="788" spans="2:2" x14ac:dyDescent="0.2">
      <c r="B788" s="33"/>
    </row>
    <row r="789" spans="2:2" x14ac:dyDescent="0.2">
      <c r="B789" s="33"/>
    </row>
    <row r="790" spans="2:2" x14ac:dyDescent="0.2">
      <c r="B790" s="33"/>
    </row>
    <row r="791" spans="2:2" x14ac:dyDescent="0.2">
      <c r="B791" s="33"/>
    </row>
    <row r="792" spans="2:2" x14ac:dyDescent="0.2">
      <c r="B792" s="33"/>
    </row>
    <row r="793" spans="2:2" x14ac:dyDescent="0.2">
      <c r="B793" s="33"/>
    </row>
    <row r="794" spans="2:2" x14ac:dyDescent="0.2">
      <c r="B794" s="33"/>
    </row>
    <row r="795" spans="2:2" x14ac:dyDescent="0.2">
      <c r="B795" s="33"/>
    </row>
    <row r="796" spans="2:2" x14ac:dyDescent="0.2">
      <c r="B796" s="33"/>
    </row>
    <row r="797" spans="2:2" x14ac:dyDescent="0.2">
      <c r="B797" s="33"/>
    </row>
    <row r="798" spans="2:2" x14ac:dyDescent="0.2">
      <c r="B798" s="33"/>
    </row>
    <row r="799" spans="2:2" x14ac:dyDescent="0.2">
      <c r="B799" s="33"/>
    </row>
    <row r="800" spans="2:2" x14ac:dyDescent="0.2">
      <c r="B800" s="33"/>
    </row>
    <row r="801" spans="2:2" x14ac:dyDescent="0.2">
      <c r="B801" s="33"/>
    </row>
    <row r="802" spans="2:2" x14ac:dyDescent="0.2">
      <c r="B802" s="33"/>
    </row>
    <row r="803" spans="2:2" x14ac:dyDescent="0.2">
      <c r="B803" s="33"/>
    </row>
    <row r="804" spans="2:2" x14ac:dyDescent="0.2">
      <c r="B804" s="33"/>
    </row>
    <row r="805" spans="2:2" x14ac:dyDescent="0.2">
      <c r="B805" s="33"/>
    </row>
    <row r="806" spans="2:2" x14ac:dyDescent="0.2">
      <c r="B806" s="33"/>
    </row>
    <row r="807" spans="2:2" x14ac:dyDescent="0.2">
      <c r="B807" s="33"/>
    </row>
    <row r="808" spans="2:2" x14ac:dyDescent="0.2">
      <c r="B808" s="33"/>
    </row>
    <row r="809" spans="2:2" x14ac:dyDescent="0.2">
      <c r="B809" s="33"/>
    </row>
    <row r="810" spans="2:2" x14ac:dyDescent="0.2">
      <c r="B810" s="33"/>
    </row>
    <row r="811" spans="2:2" x14ac:dyDescent="0.2">
      <c r="B811" s="33"/>
    </row>
    <row r="812" spans="2:2" x14ac:dyDescent="0.2">
      <c r="B812" s="33"/>
    </row>
    <row r="813" spans="2:2" x14ac:dyDescent="0.2">
      <c r="B813" s="33"/>
    </row>
    <row r="814" spans="2:2" x14ac:dyDescent="0.2">
      <c r="B814" s="33"/>
    </row>
    <row r="815" spans="2:2" x14ac:dyDescent="0.2">
      <c r="B815" s="33"/>
    </row>
    <row r="816" spans="2:2" x14ac:dyDescent="0.2">
      <c r="B816" s="33"/>
    </row>
    <row r="817" spans="2:2" x14ac:dyDescent="0.2">
      <c r="B817" s="33"/>
    </row>
    <row r="818" spans="2:2" x14ac:dyDescent="0.2">
      <c r="B818" s="33"/>
    </row>
    <row r="819" spans="2:2" x14ac:dyDescent="0.2">
      <c r="B819" s="33"/>
    </row>
    <row r="820" spans="2:2" x14ac:dyDescent="0.2">
      <c r="B820" s="33"/>
    </row>
    <row r="821" spans="2:2" x14ac:dyDescent="0.2">
      <c r="B821" s="33"/>
    </row>
    <row r="822" spans="2:2" x14ac:dyDescent="0.2">
      <c r="B822" s="33"/>
    </row>
    <row r="823" spans="2:2" x14ac:dyDescent="0.2">
      <c r="B823" s="33"/>
    </row>
    <row r="824" spans="2:2" x14ac:dyDescent="0.2">
      <c r="B824" s="33"/>
    </row>
    <row r="825" spans="2:2" x14ac:dyDescent="0.2">
      <c r="B825" s="33"/>
    </row>
    <row r="826" spans="2:2" x14ac:dyDescent="0.2">
      <c r="B826" s="33"/>
    </row>
    <row r="827" spans="2:2" x14ac:dyDescent="0.2">
      <c r="B827" s="33"/>
    </row>
    <row r="828" spans="2:2" x14ac:dyDescent="0.2">
      <c r="B828" s="33"/>
    </row>
    <row r="829" spans="2:2" x14ac:dyDescent="0.2">
      <c r="B829" s="33"/>
    </row>
    <row r="830" spans="2:2" x14ac:dyDescent="0.2">
      <c r="B830" s="33"/>
    </row>
    <row r="831" spans="2:2" x14ac:dyDescent="0.2">
      <c r="B831" s="33"/>
    </row>
    <row r="832" spans="2:2" x14ac:dyDescent="0.2">
      <c r="B832" s="33"/>
    </row>
    <row r="833" spans="2:2" x14ac:dyDescent="0.2">
      <c r="B833" s="33"/>
    </row>
    <row r="834" spans="2:2" x14ac:dyDescent="0.2">
      <c r="B834" s="33"/>
    </row>
    <row r="835" spans="2:2" x14ac:dyDescent="0.2">
      <c r="B835" s="33"/>
    </row>
    <row r="836" spans="2:2" x14ac:dyDescent="0.2">
      <c r="B836" s="33"/>
    </row>
    <row r="837" spans="2:2" x14ac:dyDescent="0.2">
      <c r="B837" s="33"/>
    </row>
    <row r="838" spans="2:2" x14ac:dyDescent="0.2">
      <c r="B838" s="33"/>
    </row>
    <row r="839" spans="2:2" x14ac:dyDescent="0.2">
      <c r="B839" s="33"/>
    </row>
    <row r="840" spans="2:2" x14ac:dyDescent="0.2">
      <c r="B840" s="33"/>
    </row>
    <row r="841" spans="2:2" x14ac:dyDescent="0.2">
      <c r="B841" s="33"/>
    </row>
    <row r="842" spans="2:2" x14ac:dyDescent="0.2">
      <c r="B842" s="33"/>
    </row>
    <row r="843" spans="2:2" x14ac:dyDescent="0.2">
      <c r="B843" s="33"/>
    </row>
    <row r="844" spans="2:2" x14ac:dyDescent="0.2">
      <c r="B844" s="33"/>
    </row>
    <row r="845" spans="2:2" x14ac:dyDescent="0.2">
      <c r="B845" s="33"/>
    </row>
    <row r="846" spans="2:2" x14ac:dyDescent="0.2">
      <c r="B846" s="33"/>
    </row>
    <row r="847" spans="2:2" x14ac:dyDescent="0.2">
      <c r="B847" s="33"/>
    </row>
    <row r="848" spans="2:2" x14ac:dyDescent="0.2">
      <c r="B848" s="33"/>
    </row>
    <row r="849" spans="2:2" x14ac:dyDescent="0.2">
      <c r="B849" s="33"/>
    </row>
    <row r="850" spans="2:2" x14ac:dyDescent="0.2">
      <c r="B850" s="33"/>
    </row>
    <row r="851" spans="2:2" x14ac:dyDescent="0.2">
      <c r="B851" s="33"/>
    </row>
    <row r="852" spans="2:2" x14ac:dyDescent="0.2">
      <c r="B852" s="33"/>
    </row>
    <row r="853" spans="2:2" x14ac:dyDescent="0.2">
      <c r="B853" s="33"/>
    </row>
    <row r="854" spans="2:2" x14ac:dyDescent="0.2">
      <c r="B854" s="33"/>
    </row>
    <row r="855" spans="2:2" x14ac:dyDescent="0.2">
      <c r="B855" s="33"/>
    </row>
    <row r="856" spans="2:2" x14ac:dyDescent="0.2">
      <c r="B856" s="33"/>
    </row>
    <row r="857" spans="2:2" x14ac:dyDescent="0.2">
      <c r="B857" s="33"/>
    </row>
    <row r="858" spans="2:2" x14ac:dyDescent="0.2">
      <c r="B858" s="33"/>
    </row>
    <row r="859" spans="2:2" x14ac:dyDescent="0.2">
      <c r="B859" s="33"/>
    </row>
    <row r="860" spans="2:2" x14ac:dyDescent="0.2">
      <c r="B860" s="33"/>
    </row>
    <row r="861" spans="2:2" x14ac:dyDescent="0.2">
      <c r="B861" s="33"/>
    </row>
    <row r="862" spans="2:2" x14ac:dyDescent="0.2">
      <c r="B862" s="33"/>
    </row>
    <row r="863" spans="2:2" x14ac:dyDescent="0.2">
      <c r="B863" s="33"/>
    </row>
    <row r="864" spans="2:2" x14ac:dyDescent="0.2">
      <c r="B864" s="33"/>
    </row>
    <row r="865" spans="2:2" x14ac:dyDescent="0.2">
      <c r="B865" s="33"/>
    </row>
    <row r="866" spans="2:2" x14ac:dyDescent="0.2">
      <c r="B866" s="33"/>
    </row>
    <row r="867" spans="2:2" x14ac:dyDescent="0.2">
      <c r="B867" s="33"/>
    </row>
    <row r="868" spans="2:2" x14ac:dyDescent="0.2">
      <c r="B868" s="33"/>
    </row>
    <row r="869" spans="2:2" x14ac:dyDescent="0.2">
      <c r="B869" s="33"/>
    </row>
    <row r="870" spans="2:2" x14ac:dyDescent="0.2">
      <c r="B870" s="33"/>
    </row>
    <row r="871" spans="2:2" x14ac:dyDescent="0.2">
      <c r="B871" s="33"/>
    </row>
    <row r="872" spans="2:2" x14ac:dyDescent="0.2">
      <c r="B872" s="33"/>
    </row>
    <row r="873" spans="2:2" x14ac:dyDescent="0.2">
      <c r="B873" s="33"/>
    </row>
    <row r="874" spans="2:2" x14ac:dyDescent="0.2">
      <c r="B874" s="33"/>
    </row>
    <row r="875" spans="2:2" x14ac:dyDescent="0.2">
      <c r="B875" s="33"/>
    </row>
    <row r="876" spans="2:2" x14ac:dyDescent="0.2">
      <c r="B876" s="33"/>
    </row>
    <row r="877" spans="2:2" x14ac:dyDescent="0.2">
      <c r="B877" s="33"/>
    </row>
    <row r="878" spans="2:2" x14ac:dyDescent="0.2">
      <c r="B878" s="33"/>
    </row>
    <row r="879" spans="2:2" x14ac:dyDescent="0.2">
      <c r="B879" s="33"/>
    </row>
    <row r="880" spans="2:2" x14ac:dyDescent="0.2">
      <c r="B880" s="33"/>
    </row>
    <row r="881" spans="2:2" x14ac:dyDescent="0.2">
      <c r="B881" s="33"/>
    </row>
    <row r="882" spans="2:2" x14ac:dyDescent="0.2">
      <c r="B882" s="33"/>
    </row>
    <row r="883" spans="2:2" x14ac:dyDescent="0.2">
      <c r="B883" s="33"/>
    </row>
    <row r="884" spans="2:2" x14ac:dyDescent="0.2">
      <c r="B884" s="33"/>
    </row>
    <row r="885" spans="2:2" x14ac:dyDescent="0.2">
      <c r="B885" s="33"/>
    </row>
    <row r="886" spans="2:2" x14ac:dyDescent="0.2">
      <c r="B886" s="33"/>
    </row>
    <row r="887" spans="2:2" x14ac:dyDescent="0.2">
      <c r="B887" s="33"/>
    </row>
    <row r="888" spans="2:2" x14ac:dyDescent="0.2">
      <c r="B888" s="33"/>
    </row>
    <row r="889" spans="2:2" x14ac:dyDescent="0.2">
      <c r="B889" s="33"/>
    </row>
    <row r="890" spans="2:2" x14ac:dyDescent="0.2">
      <c r="B890" s="33"/>
    </row>
    <row r="891" spans="2:2" x14ac:dyDescent="0.2">
      <c r="B891" s="33"/>
    </row>
    <row r="892" spans="2:2" x14ac:dyDescent="0.2">
      <c r="B892" s="33"/>
    </row>
    <row r="893" spans="2:2" x14ac:dyDescent="0.2">
      <c r="B893" s="33"/>
    </row>
    <row r="894" spans="2:2" x14ac:dyDescent="0.2">
      <c r="B894" s="33"/>
    </row>
    <row r="895" spans="2:2" x14ac:dyDescent="0.2">
      <c r="B895" s="33"/>
    </row>
    <row r="896" spans="2:2" x14ac:dyDescent="0.2">
      <c r="B896" s="33"/>
    </row>
    <row r="897" spans="2:2" x14ac:dyDescent="0.2">
      <c r="B897" s="33"/>
    </row>
    <row r="898" spans="2:2" x14ac:dyDescent="0.2">
      <c r="B898" s="33"/>
    </row>
    <row r="899" spans="2:2" x14ac:dyDescent="0.2">
      <c r="B899" s="33"/>
    </row>
    <row r="900" spans="2:2" x14ac:dyDescent="0.2">
      <c r="B900" s="33"/>
    </row>
    <row r="901" spans="2:2" x14ac:dyDescent="0.2">
      <c r="B901" s="33"/>
    </row>
    <row r="902" spans="2:2" x14ac:dyDescent="0.2">
      <c r="B902" s="33"/>
    </row>
    <row r="903" spans="2:2" x14ac:dyDescent="0.2">
      <c r="B903" s="33"/>
    </row>
    <row r="904" spans="2:2" x14ac:dyDescent="0.2">
      <c r="B904" s="33"/>
    </row>
    <row r="905" spans="2:2" x14ac:dyDescent="0.2">
      <c r="B905" s="33"/>
    </row>
    <row r="906" spans="2:2" x14ac:dyDescent="0.2">
      <c r="B906" s="33"/>
    </row>
    <row r="907" spans="2:2" x14ac:dyDescent="0.2">
      <c r="B907" s="33"/>
    </row>
    <row r="908" spans="2:2" x14ac:dyDescent="0.2">
      <c r="B908" s="33"/>
    </row>
    <row r="909" spans="2:2" x14ac:dyDescent="0.2">
      <c r="B909" s="33"/>
    </row>
    <row r="910" spans="2:2" x14ac:dyDescent="0.2">
      <c r="B910" s="33"/>
    </row>
    <row r="911" spans="2:2" x14ac:dyDescent="0.2">
      <c r="B911" s="33"/>
    </row>
    <row r="912" spans="2:2" x14ac:dyDescent="0.2">
      <c r="B912" s="33"/>
    </row>
    <row r="913" spans="2:2" x14ac:dyDescent="0.2">
      <c r="B913" s="33"/>
    </row>
    <row r="914" spans="2:2" x14ac:dyDescent="0.2">
      <c r="B914" s="33"/>
    </row>
    <row r="915" spans="2:2" x14ac:dyDescent="0.2">
      <c r="B915" s="33"/>
    </row>
    <row r="916" spans="2:2" x14ac:dyDescent="0.2">
      <c r="B916" s="33"/>
    </row>
    <row r="917" spans="2:2" x14ac:dyDescent="0.2">
      <c r="B917" s="33"/>
    </row>
    <row r="918" spans="2:2" x14ac:dyDescent="0.2">
      <c r="B918" s="33"/>
    </row>
    <row r="919" spans="2:2" x14ac:dyDescent="0.2">
      <c r="B919" s="33"/>
    </row>
    <row r="920" spans="2:2" x14ac:dyDescent="0.2">
      <c r="B920" s="33"/>
    </row>
    <row r="921" spans="2:2" x14ac:dyDescent="0.2">
      <c r="B921" s="33"/>
    </row>
    <row r="922" spans="2:2" x14ac:dyDescent="0.2">
      <c r="B922" s="33"/>
    </row>
    <row r="923" spans="2:2" x14ac:dyDescent="0.2">
      <c r="B923" s="33"/>
    </row>
    <row r="924" spans="2:2" x14ac:dyDescent="0.2">
      <c r="B924" s="33"/>
    </row>
    <row r="925" spans="2:2" x14ac:dyDescent="0.2">
      <c r="B925" s="33"/>
    </row>
    <row r="926" spans="2:2" x14ac:dyDescent="0.2">
      <c r="B926" s="33"/>
    </row>
    <row r="927" spans="2:2" x14ac:dyDescent="0.2">
      <c r="B927" s="33"/>
    </row>
    <row r="928" spans="2:2" x14ac:dyDescent="0.2">
      <c r="B928" s="33"/>
    </row>
    <row r="929" spans="2:2" x14ac:dyDescent="0.2">
      <c r="B929" s="33"/>
    </row>
    <row r="930" spans="2:2" x14ac:dyDescent="0.2">
      <c r="B930" s="33"/>
    </row>
    <row r="931" spans="2:2" x14ac:dyDescent="0.2">
      <c r="B931" s="33"/>
    </row>
    <row r="932" spans="2:2" x14ac:dyDescent="0.2">
      <c r="B932" s="33"/>
    </row>
    <row r="933" spans="2:2" x14ac:dyDescent="0.2">
      <c r="B933" s="33"/>
    </row>
    <row r="934" spans="2:2" x14ac:dyDescent="0.2">
      <c r="B934" s="33"/>
    </row>
    <row r="935" spans="2:2" x14ac:dyDescent="0.2">
      <c r="B935" s="33"/>
    </row>
    <row r="936" spans="2:2" x14ac:dyDescent="0.2">
      <c r="B936" s="33"/>
    </row>
    <row r="937" spans="2:2" x14ac:dyDescent="0.2">
      <c r="B937" s="33"/>
    </row>
    <row r="938" spans="2:2" x14ac:dyDescent="0.2">
      <c r="B938" s="33"/>
    </row>
    <row r="939" spans="2:2" x14ac:dyDescent="0.2">
      <c r="B939" s="33"/>
    </row>
    <row r="940" spans="2:2" x14ac:dyDescent="0.2">
      <c r="B940" s="33"/>
    </row>
    <row r="941" spans="2:2" x14ac:dyDescent="0.2">
      <c r="B941" s="33"/>
    </row>
    <row r="942" spans="2:2" x14ac:dyDescent="0.2">
      <c r="B942" s="33"/>
    </row>
    <row r="943" spans="2:2" x14ac:dyDescent="0.2">
      <c r="B943" s="33"/>
    </row>
    <row r="944" spans="2:2" x14ac:dyDescent="0.2">
      <c r="B944" s="33"/>
    </row>
    <row r="945" spans="2:2" x14ac:dyDescent="0.2">
      <c r="B945" s="33"/>
    </row>
    <row r="946" spans="2:2" x14ac:dyDescent="0.2">
      <c r="B946" s="33"/>
    </row>
    <row r="947" spans="2:2" x14ac:dyDescent="0.2">
      <c r="B947" s="33"/>
    </row>
    <row r="948" spans="2:2" x14ac:dyDescent="0.2">
      <c r="B948" s="33"/>
    </row>
    <row r="949" spans="2:2" x14ac:dyDescent="0.2">
      <c r="B949" s="33"/>
    </row>
    <row r="950" spans="2:2" x14ac:dyDescent="0.2">
      <c r="B950" s="33"/>
    </row>
    <row r="951" spans="2:2" x14ac:dyDescent="0.2">
      <c r="B951" s="33"/>
    </row>
    <row r="952" spans="2:2" x14ac:dyDescent="0.2">
      <c r="B952" s="33"/>
    </row>
    <row r="953" spans="2:2" x14ac:dyDescent="0.2">
      <c r="B953" s="33"/>
    </row>
    <row r="954" spans="2:2" x14ac:dyDescent="0.2">
      <c r="B954" s="33"/>
    </row>
    <row r="955" spans="2:2" x14ac:dyDescent="0.2">
      <c r="B955" s="33"/>
    </row>
    <row r="956" spans="2:2" x14ac:dyDescent="0.2">
      <c r="B956" s="33"/>
    </row>
    <row r="957" spans="2:2" x14ac:dyDescent="0.2">
      <c r="B957" s="33"/>
    </row>
    <row r="958" spans="2:2" x14ac:dyDescent="0.2">
      <c r="B958" s="33"/>
    </row>
    <row r="959" spans="2:2" x14ac:dyDescent="0.2">
      <c r="B959" s="33"/>
    </row>
    <row r="960" spans="2:2" x14ac:dyDescent="0.2">
      <c r="B960" s="33"/>
    </row>
    <row r="961" spans="2:2" x14ac:dyDescent="0.2">
      <c r="B961" s="33"/>
    </row>
    <row r="962" spans="2:2" x14ac:dyDescent="0.2">
      <c r="B962" s="33"/>
    </row>
    <row r="963" spans="2:2" x14ac:dyDescent="0.2">
      <c r="B963" s="33"/>
    </row>
    <row r="964" spans="2:2" x14ac:dyDescent="0.2">
      <c r="B964" s="33"/>
    </row>
    <row r="965" spans="2:2" x14ac:dyDescent="0.2">
      <c r="B965" s="33"/>
    </row>
    <row r="966" spans="2:2" x14ac:dyDescent="0.2">
      <c r="B966" s="33"/>
    </row>
    <row r="967" spans="2:2" x14ac:dyDescent="0.2">
      <c r="B967" s="33"/>
    </row>
    <row r="968" spans="2:2" x14ac:dyDescent="0.2">
      <c r="B968" s="33"/>
    </row>
    <row r="969" spans="2:2" x14ac:dyDescent="0.2">
      <c r="B969" s="33"/>
    </row>
    <row r="970" spans="2:2" x14ac:dyDescent="0.2">
      <c r="B970" s="33"/>
    </row>
    <row r="971" spans="2:2" x14ac:dyDescent="0.2">
      <c r="B971" s="33"/>
    </row>
    <row r="972" spans="2:2" x14ac:dyDescent="0.2">
      <c r="B972" s="33"/>
    </row>
    <row r="973" spans="2:2" x14ac:dyDescent="0.2">
      <c r="B973" s="33"/>
    </row>
    <row r="974" spans="2:2" x14ac:dyDescent="0.2">
      <c r="B974" s="33"/>
    </row>
    <row r="975" spans="2:2" x14ac:dyDescent="0.2">
      <c r="B975" s="33"/>
    </row>
    <row r="976" spans="2:2" x14ac:dyDescent="0.2">
      <c r="B976" s="33"/>
    </row>
    <row r="977" spans="2:2" x14ac:dyDescent="0.2">
      <c r="B977" s="33"/>
    </row>
    <row r="978" spans="2:2" x14ac:dyDescent="0.2">
      <c r="B978" s="33"/>
    </row>
    <row r="979" spans="2:2" x14ac:dyDescent="0.2">
      <c r="B979" s="33"/>
    </row>
    <row r="980" spans="2:2" x14ac:dyDescent="0.2">
      <c r="B980" s="33"/>
    </row>
    <row r="981" spans="2:2" x14ac:dyDescent="0.2">
      <c r="B981" s="33"/>
    </row>
    <row r="982" spans="2:2" x14ac:dyDescent="0.2">
      <c r="B982" s="33"/>
    </row>
    <row r="983" spans="2:2" x14ac:dyDescent="0.2">
      <c r="B983" s="33"/>
    </row>
    <row r="984" spans="2:2" x14ac:dyDescent="0.2">
      <c r="B984" s="33"/>
    </row>
    <row r="985" spans="2:2" x14ac:dyDescent="0.2">
      <c r="B985" s="33"/>
    </row>
    <row r="986" spans="2:2" x14ac:dyDescent="0.2">
      <c r="B986" s="33"/>
    </row>
    <row r="987" spans="2:2" x14ac:dyDescent="0.2">
      <c r="B987" s="33"/>
    </row>
    <row r="988" spans="2:2" x14ac:dyDescent="0.2">
      <c r="B988" s="33"/>
    </row>
    <row r="989" spans="2:2" x14ac:dyDescent="0.2">
      <c r="B989" s="33"/>
    </row>
    <row r="990" spans="2:2" x14ac:dyDescent="0.2">
      <c r="B990" s="33"/>
    </row>
    <row r="991" spans="2:2" x14ac:dyDescent="0.2">
      <c r="B991" s="33"/>
    </row>
    <row r="992" spans="2:2" x14ac:dyDescent="0.2">
      <c r="B992" s="33"/>
    </row>
    <row r="993" spans="2:2" x14ac:dyDescent="0.2">
      <c r="B993" s="33"/>
    </row>
    <row r="994" spans="2:2" x14ac:dyDescent="0.2">
      <c r="B994" s="33"/>
    </row>
    <row r="995" spans="2:2" x14ac:dyDescent="0.2">
      <c r="B995" s="33"/>
    </row>
    <row r="996" spans="2:2" x14ac:dyDescent="0.2">
      <c r="B996" s="33"/>
    </row>
    <row r="997" spans="2:2" x14ac:dyDescent="0.2">
      <c r="B997" s="33"/>
    </row>
    <row r="998" spans="2:2" x14ac:dyDescent="0.2">
      <c r="B998" s="33"/>
    </row>
    <row r="999" spans="2:2" x14ac:dyDescent="0.2">
      <c r="B999" s="33"/>
    </row>
    <row r="1000" spans="2:2" x14ac:dyDescent="0.2">
      <c r="B1000" s="33"/>
    </row>
  </sheetData>
  <mergeCells count="5">
    <mergeCell ref="A26:D26"/>
    <mergeCell ref="A1:D1"/>
    <mergeCell ref="A4:D4"/>
    <mergeCell ref="A14:D14"/>
    <mergeCell ref="A2:D2"/>
  </mergeCells>
  <conditionalFormatting sqref="D5">
    <cfRule type="colorScale" priority="1">
      <colorScale>
        <cfvo type="formula" val="0"/>
        <cfvo type="formula" val="1"/>
        <cfvo type="formula" val="2"/>
        <color rgb="FFFF7128"/>
        <color rgb="FFFFFF00"/>
        <color rgb="FF00B050"/>
      </colorScale>
    </cfRule>
  </conditionalFormatting>
  <conditionalFormatting sqref="D6:D13 D15:D25 D27:D37">
    <cfRule type="colorScale" priority="2">
      <colorScale>
        <cfvo type="formula" val="0"/>
        <cfvo type="formula" val="1"/>
        <cfvo type="formula" val="2"/>
        <color rgb="FFFF7128"/>
        <color rgb="FFFFFF00"/>
        <color rgb="FF00B050"/>
      </colorScale>
    </cfRule>
  </conditionalFormatting>
  <hyperlinks>
    <hyperlink ref="A5" location="null!C7" display="R-1-1" xr:uid="{00000000-0004-0000-0300-000000000000}"/>
    <hyperlink ref="D5" r:id="rId1" xr:uid="{00000000-0004-0000-0300-000001000000}"/>
    <hyperlink ref="A6" location="null!C8" display="R-1-2" xr:uid="{00000000-0004-0000-0300-000002000000}"/>
    <hyperlink ref="A7" location="null!C9" display="R-1-3" xr:uid="{00000000-0004-0000-0300-000003000000}"/>
    <hyperlink ref="A8" location="null!C10" display="R-1-4" xr:uid="{00000000-0004-0000-0300-000004000000}"/>
    <hyperlink ref="D8" r:id="rId2" xr:uid="{00000000-0004-0000-0300-000005000000}"/>
    <hyperlink ref="A9" location="null!C11" display="R-1-5" xr:uid="{00000000-0004-0000-0300-000006000000}"/>
    <hyperlink ref="A10" location="null!C12" display="R-1-6" xr:uid="{00000000-0004-0000-0300-000007000000}"/>
    <hyperlink ref="A11" location="null!C13" display="R-1-7" xr:uid="{00000000-0004-0000-0300-000008000000}"/>
    <hyperlink ref="A12" location="null!C14" display="R-1-8" xr:uid="{00000000-0004-0000-0300-000009000000}"/>
    <hyperlink ref="D12" r:id="rId3" xr:uid="{00000000-0004-0000-0300-00000A000000}"/>
    <hyperlink ref="A13" location="null!C15" display="R-1-9" xr:uid="{00000000-0004-0000-0300-00000B000000}"/>
    <hyperlink ref="D13" r:id="rId4" xr:uid="{00000000-0004-0000-0300-00000C000000}"/>
    <hyperlink ref="A15" location="null!C17" display="R-2-1" xr:uid="{00000000-0004-0000-0300-00000D000000}"/>
    <hyperlink ref="D15" r:id="rId5" xr:uid="{00000000-0004-0000-0300-00000E000000}"/>
    <hyperlink ref="A16" location="null!C18" display="R-2-2" xr:uid="{00000000-0004-0000-0300-00000F000000}"/>
    <hyperlink ref="A17" location="null!C19" display="R-2-3" xr:uid="{00000000-0004-0000-0300-000010000000}"/>
    <hyperlink ref="A18" location="null!C20" display="R-2-4" xr:uid="{00000000-0004-0000-0300-000011000000}"/>
    <hyperlink ref="A19" location="null!C21" display="R-2-5" xr:uid="{00000000-0004-0000-0300-000012000000}"/>
    <hyperlink ref="A20" location="null!C22" display="R-2-6" xr:uid="{00000000-0004-0000-0300-000013000000}"/>
    <hyperlink ref="D20" r:id="rId6" xr:uid="{00000000-0004-0000-0300-000014000000}"/>
    <hyperlink ref="A21" location="null!C23" display="R-2-7" xr:uid="{00000000-0004-0000-0300-000015000000}"/>
    <hyperlink ref="A22" location="null!C24" display="R-2-8" xr:uid="{00000000-0004-0000-0300-000016000000}"/>
    <hyperlink ref="A23" location="null!C25" display="R-2-9" xr:uid="{00000000-0004-0000-0300-000017000000}"/>
    <hyperlink ref="A24" location="null!C26" display="R-2-10" xr:uid="{00000000-0004-0000-0300-000018000000}"/>
    <hyperlink ref="D24" r:id="rId7" xr:uid="{00000000-0004-0000-0300-000019000000}"/>
    <hyperlink ref="A25" location="null!C27" display="R-2-11" xr:uid="{00000000-0004-0000-0300-00001A000000}"/>
    <hyperlink ref="A27" location="null!C29" display="R-3-1" xr:uid="{00000000-0004-0000-0300-00001B000000}"/>
    <hyperlink ref="A28" location="null!C30" display="R-3-2" xr:uid="{00000000-0004-0000-0300-00001C000000}"/>
    <hyperlink ref="A29" location="null!C31" display="R-3-3" xr:uid="{00000000-0004-0000-0300-00001D000000}"/>
    <hyperlink ref="A30" location="null!C32" display="R-3-4" xr:uid="{00000000-0004-0000-0300-00001E000000}"/>
    <hyperlink ref="A31" location="null!C33" display="R-3-5" xr:uid="{00000000-0004-0000-0300-00001F000000}"/>
    <hyperlink ref="A32" location="null!C34" display="R-3-6" xr:uid="{00000000-0004-0000-0300-000020000000}"/>
    <hyperlink ref="A33" location="null!C35" display="R-3-7" xr:uid="{00000000-0004-0000-0300-000021000000}"/>
    <hyperlink ref="A34" location="null!C36" display="R-3-8" xr:uid="{00000000-0004-0000-0300-000022000000}"/>
    <hyperlink ref="A35" location="null!C37" display="R-3-9" xr:uid="{00000000-0004-0000-0300-000023000000}"/>
    <hyperlink ref="A36" location="null!C38" display="R-3-10" xr:uid="{00000000-0004-0000-0300-000024000000}"/>
    <hyperlink ref="A37" location="null!C39" display="R-3-11" xr:uid="{00000000-0004-0000-0300-000025000000}"/>
    <hyperlink ref="A38" location="null!C40" display="R-3-12" xr:uid="{00000000-0004-0000-0300-000026000000}"/>
    <hyperlink ref="A39" location="null!C41" display="R-3-13" xr:uid="{00000000-0004-0000-0300-000027000000}"/>
  </hyperlinks>
  <pageMargins left="0.7" right="0.7" top="0.75" bottom="0.75" header="0" footer="0"/>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900FF"/>
  </sheetPr>
  <dimension ref="A1:Z996"/>
  <sheetViews>
    <sheetView workbookViewId="0">
      <selection activeCell="B19" sqref="B19"/>
    </sheetView>
  </sheetViews>
  <sheetFormatPr baseColWidth="10" defaultColWidth="11.1640625" defaultRowHeight="16" x14ac:dyDescent="0.2"/>
  <cols>
    <col min="1" max="1" width="10.5" customWidth="1"/>
    <col min="2" max="2" width="109.5" customWidth="1"/>
    <col min="3" max="5" width="10.5" customWidth="1"/>
    <col min="6" max="6" width="33.6640625" customWidth="1"/>
    <col min="7" max="7" width="17.83203125" customWidth="1"/>
    <col min="8" max="26" width="10.5" customWidth="1"/>
  </cols>
  <sheetData>
    <row r="1" spans="1:26" ht="17" x14ac:dyDescent="0.25">
      <c r="A1" s="153" t="s">
        <v>201</v>
      </c>
      <c r="B1" s="138"/>
      <c r="C1" s="138"/>
      <c r="D1" s="138"/>
      <c r="E1" s="138"/>
      <c r="F1" s="138"/>
      <c r="G1" s="136"/>
      <c r="H1" s="3"/>
      <c r="I1" s="3"/>
      <c r="J1" s="3"/>
      <c r="K1" s="3"/>
      <c r="L1" s="3"/>
      <c r="M1" s="3"/>
      <c r="N1" s="3"/>
      <c r="O1" s="3"/>
      <c r="P1" s="3"/>
      <c r="Q1" s="3"/>
      <c r="R1" s="3"/>
      <c r="S1" s="3"/>
      <c r="T1" s="3"/>
      <c r="U1" s="3"/>
      <c r="V1" s="3"/>
      <c r="W1" s="3"/>
      <c r="X1" s="3"/>
      <c r="Y1" s="3"/>
      <c r="Z1" s="3"/>
    </row>
    <row r="2" spans="1:26" ht="20" x14ac:dyDescent="0.25">
      <c r="A2" s="60" t="s">
        <v>49</v>
      </c>
      <c r="B2" s="61" t="s">
        <v>126</v>
      </c>
      <c r="C2" s="7" t="s">
        <v>51</v>
      </c>
      <c r="D2" s="7" t="s">
        <v>52</v>
      </c>
      <c r="E2" s="7" t="s">
        <v>53</v>
      </c>
      <c r="F2" s="7" t="s">
        <v>127</v>
      </c>
      <c r="G2" s="7" t="s">
        <v>128</v>
      </c>
      <c r="H2" s="3"/>
      <c r="I2" s="3"/>
      <c r="J2" s="3"/>
      <c r="K2" s="3"/>
      <c r="L2" s="3"/>
      <c r="M2" s="3"/>
      <c r="N2" s="3"/>
      <c r="O2" s="3"/>
      <c r="P2" s="3"/>
      <c r="Q2" s="3"/>
      <c r="R2" s="3"/>
      <c r="S2" s="3"/>
      <c r="T2" s="3"/>
      <c r="U2" s="3"/>
      <c r="V2" s="3"/>
      <c r="W2" s="3"/>
      <c r="X2" s="3"/>
      <c r="Y2" s="3"/>
      <c r="Z2" s="3"/>
    </row>
    <row r="3" spans="1:26" ht="19" customHeight="1" x14ac:dyDescent="0.25">
      <c r="A3" s="62">
        <v>1</v>
      </c>
      <c r="B3" s="41" t="s">
        <v>202</v>
      </c>
      <c r="C3" s="34"/>
      <c r="D3" s="35"/>
      <c r="E3" s="36"/>
      <c r="F3" s="59"/>
      <c r="G3" s="59"/>
    </row>
    <row r="4" spans="1:26" ht="35" x14ac:dyDescent="0.25">
      <c r="A4" s="62">
        <f t="shared" ref="A4:A13" si="0">A3+1</f>
        <v>2</v>
      </c>
      <c r="B4" s="41" t="s">
        <v>129</v>
      </c>
      <c r="C4" s="34"/>
      <c r="D4" s="35"/>
      <c r="E4" s="36"/>
      <c r="F4" s="59"/>
      <c r="G4" s="59"/>
    </row>
    <row r="5" spans="1:26" ht="19" x14ac:dyDescent="0.25">
      <c r="A5" s="62">
        <f t="shared" si="0"/>
        <v>3</v>
      </c>
      <c r="B5" s="41" t="s">
        <v>130</v>
      </c>
      <c r="C5" s="34"/>
      <c r="D5" s="35"/>
      <c r="E5" s="36"/>
      <c r="F5" s="59"/>
      <c r="G5" s="59"/>
    </row>
    <row r="6" spans="1:26" ht="19" x14ac:dyDescent="0.25">
      <c r="A6" s="62">
        <f t="shared" si="0"/>
        <v>4</v>
      </c>
      <c r="B6" s="41" t="s">
        <v>269</v>
      </c>
      <c r="C6" s="34"/>
      <c r="D6" s="35"/>
      <c r="E6" s="36"/>
      <c r="F6" s="59"/>
      <c r="G6" s="59"/>
    </row>
    <row r="7" spans="1:26" ht="35" x14ac:dyDescent="0.25">
      <c r="A7" s="62">
        <f t="shared" si="0"/>
        <v>5</v>
      </c>
      <c r="B7" s="41" t="s">
        <v>131</v>
      </c>
      <c r="C7" s="34"/>
      <c r="D7" s="35"/>
      <c r="E7" s="36"/>
      <c r="F7" s="59"/>
      <c r="G7" s="59"/>
    </row>
    <row r="8" spans="1:26" ht="16" customHeight="1" x14ac:dyDescent="0.25">
      <c r="A8" s="62">
        <f t="shared" si="0"/>
        <v>6</v>
      </c>
      <c r="B8" s="41" t="s">
        <v>270</v>
      </c>
      <c r="C8" s="34"/>
      <c r="D8" s="35"/>
      <c r="E8" s="36"/>
      <c r="F8" s="59"/>
      <c r="G8" s="59"/>
    </row>
    <row r="9" spans="1:26" ht="19" x14ac:dyDescent="0.25">
      <c r="A9" s="62">
        <f t="shared" si="0"/>
        <v>7</v>
      </c>
      <c r="B9" s="41" t="s">
        <v>132</v>
      </c>
      <c r="C9" s="34"/>
      <c r="D9" s="35"/>
      <c r="E9" s="36"/>
      <c r="F9" s="59"/>
      <c r="G9" s="59"/>
    </row>
    <row r="10" spans="1:26" ht="19" x14ac:dyDescent="0.25">
      <c r="A10" s="62">
        <f t="shared" si="0"/>
        <v>8</v>
      </c>
      <c r="B10" s="41" t="s">
        <v>133</v>
      </c>
      <c r="C10" s="34"/>
      <c r="D10" s="35"/>
      <c r="E10" s="36"/>
      <c r="F10" s="59"/>
      <c r="G10" s="59"/>
    </row>
    <row r="11" spans="1:26" ht="19" x14ac:dyDescent="0.25">
      <c r="A11" s="62">
        <f t="shared" si="0"/>
        <v>9</v>
      </c>
      <c r="B11" s="41" t="s">
        <v>134</v>
      </c>
      <c r="C11" s="34"/>
      <c r="D11" s="35"/>
      <c r="E11" s="36"/>
      <c r="F11" s="59"/>
      <c r="G11" s="59"/>
    </row>
    <row r="12" spans="1:26" ht="19" x14ac:dyDescent="0.25">
      <c r="A12" s="62">
        <f t="shared" si="0"/>
        <v>10</v>
      </c>
      <c r="B12" s="9" t="s">
        <v>135</v>
      </c>
      <c r="C12" s="34"/>
      <c r="D12" s="35"/>
      <c r="E12" s="36"/>
      <c r="F12" s="59"/>
      <c r="G12" s="59"/>
    </row>
    <row r="13" spans="1:26" ht="19" x14ac:dyDescent="0.25">
      <c r="A13" s="101">
        <f t="shared" si="0"/>
        <v>11</v>
      </c>
      <c r="B13" s="102" t="s">
        <v>136</v>
      </c>
      <c r="C13" s="103"/>
      <c r="D13" s="104"/>
      <c r="E13" s="105"/>
      <c r="F13" s="106"/>
      <c r="G13" s="106"/>
    </row>
    <row r="14" spans="1:26" x14ac:dyDescent="0.2">
      <c r="A14" s="154" t="s">
        <v>68</v>
      </c>
      <c r="B14" s="155"/>
      <c r="C14" s="107">
        <f>COUNTIF(C3:C13,"2")</f>
        <v>0</v>
      </c>
      <c r="D14" s="108">
        <f>COUNTIF(D3:D13,"1")</f>
        <v>0</v>
      </c>
      <c r="E14" s="109">
        <f>COUNTIF(E3:E13,"0")</f>
        <v>0</v>
      </c>
      <c r="F14" s="156"/>
      <c r="G14" s="157"/>
    </row>
    <row r="15" spans="1:26" x14ac:dyDescent="0.2">
      <c r="A15" s="158" t="s">
        <v>203</v>
      </c>
      <c r="B15" s="157"/>
      <c r="C15" s="107">
        <f t="shared" ref="C15:E15" si="1">SUM(C3:C13)</f>
        <v>0</v>
      </c>
      <c r="D15" s="108">
        <f t="shared" si="1"/>
        <v>0</v>
      </c>
      <c r="E15" s="109">
        <f t="shared" si="1"/>
        <v>0</v>
      </c>
      <c r="F15" s="157"/>
      <c r="G15" s="157"/>
    </row>
    <row r="16" spans="1:26" x14ac:dyDescent="0.2">
      <c r="B16" s="37"/>
    </row>
    <row r="17" spans="2:2" x14ac:dyDescent="0.2">
      <c r="B17" s="37"/>
    </row>
    <row r="18" spans="2:2" x14ac:dyDescent="0.2">
      <c r="B18" s="37"/>
    </row>
    <row r="19" spans="2:2" x14ac:dyDescent="0.2">
      <c r="B19" s="37"/>
    </row>
    <row r="20" spans="2:2" x14ac:dyDescent="0.2">
      <c r="B20" s="37"/>
    </row>
    <row r="21" spans="2:2" x14ac:dyDescent="0.2">
      <c r="B21" s="37"/>
    </row>
    <row r="22" spans="2:2" x14ac:dyDescent="0.2">
      <c r="B22" s="37"/>
    </row>
    <row r="23" spans="2:2" x14ac:dyDescent="0.2">
      <c r="B23" s="37"/>
    </row>
    <row r="24" spans="2:2" x14ac:dyDescent="0.2">
      <c r="B24" s="37"/>
    </row>
    <row r="25" spans="2:2" x14ac:dyDescent="0.2">
      <c r="B25" s="37"/>
    </row>
    <row r="26" spans="2:2" x14ac:dyDescent="0.2">
      <c r="B26" s="37"/>
    </row>
    <row r="27" spans="2:2" x14ac:dyDescent="0.2">
      <c r="B27" s="37"/>
    </row>
    <row r="28" spans="2:2" x14ac:dyDescent="0.2">
      <c r="B28" s="37"/>
    </row>
    <row r="29" spans="2:2" x14ac:dyDescent="0.2">
      <c r="B29" s="37"/>
    </row>
    <row r="30" spans="2:2" x14ac:dyDescent="0.2">
      <c r="B30" s="37"/>
    </row>
    <row r="31" spans="2:2" x14ac:dyDescent="0.2">
      <c r="B31" s="37"/>
    </row>
    <row r="32" spans="2:2" x14ac:dyDescent="0.2">
      <c r="B32" s="37"/>
    </row>
    <row r="33" spans="2:2" x14ac:dyDescent="0.2">
      <c r="B33" s="37"/>
    </row>
    <row r="34" spans="2:2" x14ac:dyDescent="0.2">
      <c r="B34" s="37"/>
    </row>
    <row r="35" spans="2:2" x14ac:dyDescent="0.2">
      <c r="B35" s="37"/>
    </row>
    <row r="36" spans="2:2" x14ac:dyDescent="0.2">
      <c r="B36" s="37"/>
    </row>
    <row r="37" spans="2:2" x14ac:dyDescent="0.2">
      <c r="B37" s="37"/>
    </row>
    <row r="38" spans="2:2" x14ac:dyDescent="0.2">
      <c r="B38" s="37"/>
    </row>
    <row r="39" spans="2:2" x14ac:dyDescent="0.2">
      <c r="B39" s="37"/>
    </row>
    <row r="40" spans="2:2" x14ac:dyDescent="0.2">
      <c r="B40" s="37"/>
    </row>
    <row r="41" spans="2:2" x14ac:dyDescent="0.2">
      <c r="B41" s="37"/>
    </row>
    <row r="42" spans="2:2" x14ac:dyDescent="0.2">
      <c r="B42" s="37"/>
    </row>
    <row r="43" spans="2:2" x14ac:dyDescent="0.2">
      <c r="B43" s="37"/>
    </row>
    <row r="44" spans="2:2" x14ac:dyDescent="0.2">
      <c r="B44" s="37"/>
    </row>
    <row r="45" spans="2:2" x14ac:dyDescent="0.2">
      <c r="B45" s="37"/>
    </row>
    <row r="46" spans="2:2" x14ac:dyDescent="0.2">
      <c r="B46" s="37"/>
    </row>
    <row r="47" spans="2:2" x14ac:dyDescent="0.2">
      <c r="B47" s="37"/>
    </row>
    <row r="48" spans="2:2" x14ac:dyDescent="0.2">
      <c r="B48" s="37"/>
    </row>
    <row r="49" spans="2:2" x14ac:dyDescent="0.2">
      <c r="B49" s="37"/>
    </row>
    <row r="50" spans="2:2" x14ac:dyDescent="0.2">
      <c r="B50" s="37"/>
    </row>
    <row r="51" spans="2:2" x14ac:dyDescent="0.2">
      <c r="B51" s="37"/>
    </row>
    <row r="52" spans="2:2" x14ac:dyDescent="0.2">
      <c r="B52" s="37"/>
    </row>
    <row r="53" spans="2:2" x14ac:dyDescent="0.2">
      <c r="B53" s="37"/>
    </row>
    <row r="54" spans="2:2" x14ac:dyDescent="0.2">
      <c r="B54" s="37"/>
    </row>
    <row r="55" spans="2:2" x14ac:dyDescent="0.2">
      <c r="B55" s="37"/>
    </row>
    <row r="56" spans="2:2" x14ac:dyDescent="0.2">
      <c r="B56" s="37"/>
    </row>
    <row r="57" spans="2:2" x14ac:dyDescent="0.2">
      <c r="B57" s="37"/>
    </row>
    <row r="58" spans="2:2" x14ac:dyDescent="0.2">
      <c r="B58" s="37"/>
    </row>
    <row r="59" spans="2:2" x14ac:dyDescent="0.2">
      <c r="B59" s="37"/>
    </row>
    <row r="60" spans="2:2" x14ac:dyDescent="0.2">
      <c r="B60" s="37"/>
    </row>
    <row r="61" spans="2:2" x14ac:dyDescent="0.2">
      <c r="B61" s="37"/>
    </row>
    <row r="62" spans="2:2" x14ac:dyDescent="0.2">
      <c r="B62" s="37"/>
    </row>
    <row r="63" spans="2:2" x14ac:dyDescent="0.2">
      <c r="B63" s="37"/>
    </row>
    <row r="64" spans="2:2" x14ac:dyDescent="0.2">
      <c r="B64" s="37"/>
    </row>
    <row r="65" spans="2:2" x14ac:dyDescent="0.2">
      <c r="B65" s="37"/>
    </row>
    <row r="66" spans="2:2" x14ac:dyDescent="0.2">
      <c r="B66" s="37"/>
    </row>
    <row r="67" spans="2:2" x14ac:dyDescent="0.2">
      <c r="B67" s="37"/>
    </row>
    <row r="68" spans="2:2" x14ac:dyDescent="0.2">
      <c r="B68" s="37"/>
    </row>
    <row r="69" spans="2:2" x14ac:dyDescent="0.2">
      <c r="B69" s="37"/>
    </row>
    <row r="70" spans="2:2" x14ac:dyDescent="0.2">
      <c r="B70" s="37"/>
    </row>
    <row r="71" spans="2:2" x14ac:dyDescent="0.2">
      <c r="B71" s="37"/>
    </row>
    <row r="72" spans="2:2" x14ac:dyDescent="0.2">
      <c r="B72" s="37"/>
    </row>
    <row r="73" spans="2:2" x14ac:dyDescent="0.2">
      <c r="B73" s="37"/>
    </row>
    <row r="74" spans="2:2" x14ac:dyDescent="0.2">
      <c r="B74" s="37"/>
    </row>
    <row r="75" spans="2:2" x14ac:dyDescent="0.2">
      <c r="B75" s="37"/>
    </row>
    <row r="76" spans="2:2" x14ac:dyDescent="0.2">
      <c r="B76" s="37"/>
    </row>
    <row r="77" spans="2:2" x14ac:dyDescent="0.2">
      <c r="B77" s="37"/>
    </row>
    <row r="78" spans="2:2" x14ac:dyDescent="0.2">
      <c r="B78" s="37"/>
    </row>
    <row r="79" spans="2:2" x14ac:dyDescent="0.2">
      <c r="B79" s="37"/>
    </row>
    <row r="80" spans="2:2" x14ac:dyDescent="0.2">
      <c r="B80" s="37"/>
    </row>
    <row r="81" spans="2:2" x14ac:dyDescent="0.2">
      <c r="B81" s="37"/>
    </row>
    <row r="82" spans="2:2" x14ac:dyDescent="0.2">
      <c r="B82" s="37"/>
    </row>
    <row r="83" spans="2:2" x14ac:dyDescent="0.2">
      <c r="B83" s="37"/>
    </row>
    <row r="84" spans="2:2" x14ac:dyDescent="0.2">
      <c r="B84" s="37"/>
    </row>
    <row r="85" spans="2:2" x14ac:dyDescent="0.2">
      <c r="B85" s="37"/>
    </row>
    <row r="86" spans="2:2" x14ac:dyDescent="0.2">
      <c r="B86" s="37"/>
    </row>
    <row r="87" spans="2:2" x14ac:dyDescent="0.2">
      <c r="B87" s="37"/>
    </row>
    <row r="88" spans="2:2" x14ac:dyDescent="0.2">
      <c r="B88" s="37"/>
    </row>
    <row r="89" spans="2:2" x14ac:dyDescent="0.2">
      <c r="B89" s="37"/>
    </row>
    <row r="90" spans="2:2" x14ac:dyDescent="0.2">
      <c r="B90" s="37"/>
    </row>
    <row r="91" spans="2:2" x14ac:dyDescent="0.2">
      <c r="B91" s="37"/>
    </row>
    <row r="92" spans="2:2" x14ac:dyDescent="0.2">
      <c r="B92" s="37"/>
    </row>
    <row r="93" spans="2:2" x14ac:dyDescent="0.2">
      <c r="B93" s="37"/>
    </row>
    <row r="94" spans="2:2" x14ac:dyDescent="0.2">
      <c r="B94" s="37"/>
    </row>
    <row r="95" spans="2:2" x14ac:dyDescent="0.2">
      <c r="B95" s="37"/>
    </row>
    <row r="96" spans="2:2" x14ac:dyDescent="0.2">
      <c r="B96" s="37"/>
    </row>
    <row r="97" spans="2:2" x14ac:dyDescent="0.2">
      <c r="B97" s="37"/>
    </row>
    <row r="98" spans="2:2" x14ac:dyDescent="0.2">
      <c r="B98" s="37"/>
    </row>
    <row r="99" spans="2:2" x14ac:dyDescent="0.2">
      <c r="B99" s="37"/>
    </row>
    <row r="100" spans="2:2" x14ac:dyDescent="0.2">
      <c r="B100" s="37"/>
    </row>
    <row r="101" spans="2:2" x14ac:dyDescent="0.2">
      <c r="B101" s="37"/>
    </row>
    <row r="102" spans="2:2" x14ac:dyDescent="0.2">
      <c r="B102" s="37"/>
    </row>
    <row r="103" spans="2:2" x14ac:dyDescent="0.2">
      <c r="B103" s="37"/>
    </row>
    <row r="104" spans="2:2" x14ac:dyDescent="0.2">
      <c r="B104" s="37"/>
    </row>
    <row r="105" spans="2:2" x14ac:dyDescent="0.2">
      <c r="B105" s="37"/>
    </row>
    <row r="106" spans="2:2" x14ac:dyDescent="0.2">
      <c r="B106" s="37"/>
    </row>
    <row r="107" spans="2:2" x14ac:dyDescent="0.2">
      <c r="B107" s="37"/>
    </row>
    <row r="108" spans="2:2" x14ac:dyDescent="0.2">
      <c r="B108" s="37"/>
    </row>
    <row r="109" spans="2:2" x14ac:dyDescent="0.2">
      <c r="B109" s="37"/>
    </row>
    <row r="110" spans="2:2" x14ac:dyDescent="0.2">
      <c r="B110" s="37"/>
    </row>
    <row r="111" spans="2:2" x14ac:dyDescent="0.2">
      <c r="B111" s="37"/>
    </row>
    <row r="112" spans="2:2" x14ac:dyDescent="0.2">
      <c r="B112" s="37"/>
    </row>
    <row r="113" spans="2:2" x14ac:dyDescent="0.2">
      <c r="B113" s="37"/>
    </row>
    <row r="114" spans="2:2" x14ac:dyDescent="0.2">
      <c r="B114" s="37"/>
    </row>
    <row r="115" spans="2:2" x14ac:dyDescent="0.2">
      <c r="B115" s="37"/>
    </row>
    <row r="116" spans="2:2" x14ac:dyDescent="0.2">
      <c r="B116" s="37"/>
    </row>
    <row r="117" spans="2:2" x14ac:dyDescent="0.2">
      <c r="B117" s="37"/>
    </row>
    <row r="118" spans="2:2" x14ac:dyDescent="0.2">
      <c r="B118" s="37"/>
    </row>
    <row r="119" spans="2:2" x14ac:dyDescent="0.2">
      <c r="B119" s="37"/>
    </row>
    <row r="120" spans="2:2" x14ac:dyDescent="0.2">
      <c r="B120" s="37"/>
    </row>
    <row r="121" spans="2:2" x14ac:dyDescent="0.2">
      <c r="B121" s="37"/>
    </row>
    <row r="122" spans="2:2" x14ac:dyDescent="0.2">
      <c r="B122" s="37"/>
    </row>
    <row r="123" spans="2:2" x14ac:dyDescent="0.2">
      <c r="B123" s="37"/>
    </row>
    <row r="124" spans="2:2" x14ac:dyDescent="0.2">
      <c r="B124" s="37"/>
    </row>
    <row r="125" spans="2:2" x14ac:dyDescent="0.2">
      <c r="B125" s="37"/>
    </row>
    <row r="126" spans="2:2" x14ac:dyDescent="0.2">
      <c r="B126" s="37"/>
    </row>
    <row r="127" spans="2:2" x14ac:dyDescent="0.2">
      <c r="B127" s="37"/>
    </row>
    <row r="128" spans="2:2" x14ac:dyDescent="0.2">
      <c r="B128" s="37"/>
    </row>
    <row r="129" spans="2:2" x14ac:dyDescent="0.2">
      <c r="B129" s="37"/>
    </row>
    <row r="130" spans="2:2" x14ac:dyDescent="0.2">
      <c r="B130" s="37"/>
    </row>
    <row r="131" spans="2:2" x14ac:dyDescent="0.2">
      <c r="B131" s="37"/>
    </row>
    <row r="132" spans="2:2" x14ac:dyDescent="0.2">
      <c r="B132" s="37"/>
    </row>
    <row r="133" spans="2:2" x14ac:dyDescent="0.2">
      <c r="B133" s="37"/>
    </row>
    <row r="134" spans="2:2" x14ac:dyDescent="0.2">
      <c r="B134" s="37"/>
    </row>
    <row r="135" spans="2:2" x14ac:dyDescent="0.2">
      <c r="B135" s="37"/>
    </row>
    <row r="136" spans="2:2" x14ac:dyDescent="0.2">
      <c r="B136" s="37"/>
    </row>
    <row r="137" spans="2:2" x14ac:dyDescent="0.2">
      <c r="B137" s="37"/>
    </row>
    <row r="138" spans="2:2" x14ac:dyDescent="0.2">
      <c r="B138" s="37"/>
    </row>
    <row r="139" spans="2:2" x14ac:dyDescent="0.2">
      <c r="B139" s="37"/>
    </row>
    <row r="140" spans="2:2" x14ac:dyDescent="0.2">
      <c r="B140" s="37"/>
    </row>
    <row r="141" spans="2:2" x14ac:dyDescent="0.2">
      <c r="B141" s="37"/>
    </row>
    <row r="142" spans="2:2" x14ac:dyDescent="0.2">
      <c r="B142" s="37"/>
    </row>
    <row r="143" spans="2:2" x14ac:dyDescent="0.2">
      <c r="B143" s="37"/>
    </row>
    <row r="144" spans="2:2" x14ac:dyDescent="0.2">
      <c r="B144" s="37"/>
    </row>
    <row r="145" spans="2:2" x14ac:dyDescent="0.2">
      <c r="B145" s="37"/>
    </row>
    <row r="146" spans="2:2" x14ac:dyDescent="0.2">
      <c r="B146" s="37"/>
    </row>
    <row r="147" spans="2:2" x14ac:dyDescent="0.2">
      <c r="B147" s="37"/>
    </row>
    <row r="148" spans="2:2" x14ac:dyDescent="0.2">
      <c r="B148" s="37"/>
    </row>
    <row r="149" spans="2:2" x14ac:dyDescent="0.2">
      <c r="B149" s="37"/>
    </row>
    <row r="150" spans="2:2" x14ac:dyDescent="0.2">
      <c r="B150" s="37"/>
    </row>
    <row r="151" spans="2:2" x14ac:dyDescent="0.2">
      <c r="B151" s="37"/>
    </row>
    <row r="152" spans="2:2" x14ac:dyDescent="0.2">
      <c r="B152" s="37"/>
    </row>
    <row r="153" spans="2:2" x14ac:dyDescent="0.2">
      <c r="B153" s="37"/>
    </row>
    <row r="154" spans="2:2" x14ac:dyDescent="0.2">
      <c r="B154" s="37"/>
    </row>
    <row r="155" spans="2:2" x14ac:dyDescent="0.2">
      <c r="B155" s="37"/>
    </row>
    <row r="156" spans="2:2" x14ac:dyDescent="0.2">
      <c r="B156" s="37"/>
    </row>
    <row r="157" spans="2:2" x14ac:dyDescent="0.2">
      <c r="B157" s="37"/>
    </row>
    <row r="158" spans="2:2" x14ac:dyDescent="0.2">
      <c r="B158" s="37"/>
    </row>
    <row r="159" spans="2:2" x14ac:dyDescent="0.2">
      <c r="B159" s="37"/>
    </row>
    <row r="160" spans="2:2" x14ac:dyDescent="0.2">
      <c r="B160" s="37"/>
    </row>
    <row r="161" spans="2:2" x14ac:dyDescent="0.2">
      <c r="B161" s="37"/>
    </row>
    <row r="162" spans="2:2" x14ac:dyDescent="0.2">
      <c r="B162" s="37"/>
    </row>
    <row r="163" spans="2:2" x14ac:dyDescent="0.2">
      <c r="B163" s="37"/>
    </row>
    <row r="164" spans="2:2" x14ac:dyDescent="0.2">
      <c r="B164" s="37"/>
    </row>
    <row r="165" spans="2:2" x14ac:dyDescent="0.2">
      <c r="B165" s="37"/>
    </row>
    <row r="166" spans="2:2" x14ac:dyDescent="0.2">
      <c r="B166" s="37"/>
    </row>
    <row r="167" spans="2:2" x14ac:dyDescent="0.2">
      <c r="B167" s="37"/>
    </row>
    <row r="168" spans="2:2" x14ac:dyDescent="0.2">
      <c r="B168" s="37"/>
    </row>
    <row r="169" spans="2:2" x14ac:dyDescent="0.2">
      <c r="B169" s="37"/>
    </row>
    <row r="170" spans="2:2" x14ac:dyDescent="0.2">
      <c r="B170" s="37"/>
    </row>
    <row r="171" spans="2:2" x14ac:dyDescent="0.2">
      <c r="B171" s="37"/>
    </row>
    <row r="172" spans="2:2" x14ac:dyDescent="0.2">
      <c r="B172" s="37"/>
    </row>
    <row r="173" spans="2:2" x14ac:dyDescent="0.2">
      <c r="B173" s="37"/>
    </row>
    <row r="174" spans="2:2" x14ac:dyDescent="0.2">
      <c r="B174" s="37"/>
    </row>
    <row r="175" spans="2:2" x14ac:dyDescent="0.2">
      <c r="B175" s="37"/>
    </row>
    <row r="176" spans="2:2" x14ac:dyDescent="0.2">
      <c r="B176" s="37"/>
    </row>
    <row r="177" spans="2:2" x14ac:dyDescent="0.2">
      <c r="B177" s="37"/>
    </row>
    <row r="178" spans="2:2" x14ac:dyDescent="0.2">
      <c r="B178" s="37"/>
    </row>
    <row r="179" spans="2:2" x14ac:dyDescent="0.2">
      <c r="B179" s="37"/>
    </row>
    <row r="180" spans="2:2" x14ac:dyDescent="0.2">
      <c r="B180" s="37"/>
    </row>
    <row r="181" spans="2:2" x14ac:dyDescent="0.2">
      <c r="B181" s="37"/>
    </row>
    <row r="182" spans="2:2" x14ac:dyDescent="0.2">
      <c r="B182" s="37"/>
    </row>
    <row r="183" spans="2:2" x14ac:dyDescent="0.2">
      <c r="B183" s="37"/>
    </row>
    <row r="184" spans="2:2" x14ac:dyDescent="0.2">
      <c r="B184" s="37"/>
    </row>
    <row r="185" spans="2:2" x14ac:dyDescent="0.2">
      <c r="B185" s="37"/>
    </row>
    <row r="186" spans="2:2" x14ac:dyDescent="0.2">
      <c r="B186" s="37"/>
    </row>
    <row r="187" spans="2:2" x14ac:dyDescent="0.2">
      <c r="B187" s="37"/>
    </row>
    <row r="188" spans="2:2" x14ac:dyDescent="0.2">
      <c r="B188" s="37"/>
    </row>
    <row r="189" spans="2:2" x14ac:dyDescent="0.2">
      <c r="B189" s="37"/>
    </row>
    <row r="190" spans="2:2" x14ac:dyDescent="0.2">
      <c r="B190" s="37"/>
    </row>
    <row r="191" spans="2:2" x14ac:dyDescent="0.2">
      <c r="B191" s="37"/>
    </row>
    <row r="192" spans="2:2" x14ac:dyDescent="0.2">
      <c r="B192" s="37"/>
    </row>
    <row r="193" spans="2:2" x14ac:dyDescent="0.2">
      <c r="B193" s="37"/>
    </row>
    <row r="194" spans="2:2" x14ac:dyDescent="0.2">
      <c r="B194" s="37"/>
    </row>
    <row r="195" spans="2:2" x14ac:dyDescent="0.2">
      <c r="B195" s="37"/>
    </row>
    <row r="196" spans="2:2" x14ac:dyDescent="0.2">
      <c r="B196" s="37"/>
    </row>
    <row r="197" spans="2:2" x14ac:dyDescent="0.2">
      <c r="B197" s="37"/>
    </row>
    <row r="198" spans="2:2" x14ac:dyDescent="0.2">
      <c r="B198" s="37"/>
    </row>
    <row r="199" spans="2:2" x14ac:dyDescent="0.2">
      <c r="B199" s="37"/>
    </row>
    <row r="200" spans="2:2" x14ac:dyDescent="0.2">
      <c r="B200" s="37"/>
    </row>
    <row r="201" spans="2:2" x14ac:dyDescent="0.2">
      <c r="B201" s="37"/>
    </row>
    <row r="202" spans="2:2" x14ac:dyDescent="0.2">
      <c r="B202" s="37"/>
    </row>
    <row r="203" spans="2:2" x14ac:dyDescent="0.2">
      <c r="B203" s="37"/>
    </row>
    <row r="204" spans="2:2" x14ac:dyDescent="0.2">
      <c r="B204" s="37"/>
    </row>
    <row r="205" spans="2:2" x14ac:dyDescent="0.2">
      <c r="B205" s="37"/>
    </row>
    <row r="206" spans="2:2" x14ac:dyDescent="0.2">
      <c r="B206" s="37"/>
    </row>
    <row r="207" spans="2:2" x14ac:dyDescent="0.2">
      <c r="B207" s="37"/>
    </row>
    <row r="208" spans="2:2" x14ac:dyDescent="0.2">
      <c r="B208" s="37"/>
    </row>
    <row r="209" spans="2:2" x14ac:dyDescent="0.2">
      <c r="B209" s="37"/>
    </row>
    <row r="210" spans="2:2" x14ac:dyDescent="0.2">
      <c r="B210" s="37"/>
    </row>
    <row r="211" spans="2:2" x14ac:dyDescent="0.2">
      <c r="B211" s="37"/>
    </row>
    <row r="212" spans="2:2" x14ac:dyDescent="0.2">
      <c r="B212" s="37"/>
    </row>
    <row r="213" spans="2:2" x14ac:dyDescent="0.2">
      <c r="B213" s="37"/>
    </row>
    <row r="214" spans="2:2" x14ac:dyDescent="0.2">
      <c r="B214" s="37"/>
    </row>
    <row r="215" spans="2:2" x14ac:dyDescent="0.2">
      <c r="B215" s="37"/>
    </row>
    <row r="216" spans="2:2" x14ac:dyDescent="0.2">
      <c r="B216" s="37"/>
    </row>
    <row r="217" spans="2:2" x14ac:dyDescent="0.2">
      <c r="B217" s="37"/>
    </row>
    <row r="218" spans="2:2" x14ac:dyDescent="0.2">
      <c r="B218" s="37"/>
    </row>
    <row r="219" spans="2:2" x14ac:dyDescent="0.2">
      <c r="B219" s="37"/>
    </row>
    <row r="220" spans="2:2" x14ac:dyDescent="0.2">
      <c r="B220" s="37"/>
    </row>
    <row r="221" spans="2:2" x14ac:dyDescent="0.2">
      <c r="B221" s="37"/>
    </row>
    <row r="222" spans="2:2" x14ac:dyDescent="0.2">
      <c r="B222" s="37"/>
    </row>
    <row r="223" spans="2:2" x14ac:dyDescent="0.2">
      <c r="B223" s="37"/>
    </row>
    <row r="224" spans="2:2" x14ac:dyDescent="0.2">
      <c r="B224" s="37"/>
    </row>
    <row r="225" spans="2:2" x14ac:dyDescent="0.2">
      <c r="B225" s="37"/>
    </row>
    <row r="226" spans="2:2" x14ac:dyDescent="0.2">
      <c r="B226" s="37"/>
    </row>
    <row r="227" spans="2:2" x14ac:dyDescent="0.2">
      <c r="B227" s="37"/>
    </row>
    <row r="228" spans="2:2" x14ac:dyDescent="0.2">
      <c r="B228" s="37"/>
    </row>
    <row r="229" spans="2:2" x14ac:dyDescent="0.2">
      <c r="B229" s="37"/>
    </row>
    <row r="230" spans="2:2" x14ac:dyDescent="0.2">
      <c r="B230" s="37"/>
    </row>
    <row r="231" spans="2:2" x14ac:dyDescent="0.2">
      <c r="B231" s="37"/>
    </row>
    <row r="232" spans="2:2" x14ac:dyDescent="0.2">
      <c r="B232" s="37"/>
    </row>
    <row r="233" spans="2:2" x14ac:dyDescent="0.2">
      <c r="B233" s="37"/>
    </row>
    <row r="234" spans="2:2" x14ac:dyDescent="0.2">
      <c r="B234" s="37"/>
    </row>
    <row r="235" spans="2:2" x14ac:dyDescent="0.2">
      <c r="B235" s="37"/>
    </row>
    <row r="236" spans="2:2" x14ac:dyDescent="0.2">
      <c r="B236" s="37"/>
    </row>
    <row r="237" spans="2:2" x14ac:dyDescent="0.2">
      <c r="B237" s="37"/>
    </row>
    <row r="238" spans="2:2" x14ac:dyDescent="0.2">
      <c r="B238" s="37"/>
    </row>
    <row r="239" spans="2:2" x14ac:dyDescent="0.2">
      <c r="B239" s="37"/>
    </row>
    <row r="240" spans="2:2" x14ac:dyDescent="0.2">
      <c r="B240" s="37"/>
    </row>
    <row r="241" spans="2:2" x14ac:dyDescent="0.2">
      <c r="B241" s="37"/>
    </row>
    <row r="242" spans="2:2" x14ac:dyDescent="0.2">
      <c r="B242" s="37"/>
    </row>
    <row r="243" spans="2:2" x14ac:dyDescent="0.2">
      <c r="B243" s="37"/>
    </row>
    <row r="244" spans="2:2" x14ac:dyDescent="0.2">
      <c r="B244" s="37"/>
    </row>
    <row r="245" spans="2:2" x14ac:dyDescent="0.2">
      <c r="B245" s="37"/>
    </row>
    <row r="246" spans="2:2" x14ac:dyDescent="0.2">
      <c r="B246" s="37"/>
    </row>
    <row r="247" spans="2:2" x14ac:dyDescent="0.2">
      <c r="B247" s="37"/>
    </row>
    <row r="248" spans="2:2" x14ac:dyDescent="0.2">
      <c r="B248" s="37"/>
    </row>
    <row r="249" spans="2:2" x14ac:dyDescent="0.2">
      <c r="B249" s="37"/>
    </row>
    <row r="250" spans="2:2" x14ac:dyDescent="0.2">
      <c r="B250" s="37"/>
    </row>
    <row r="251" spans="2:2" x14ac:dyDescent="0.2">
      <c r="B251" s="37"/>
    </row>
    <row r="252" spans="2:2" x14ac:dyDescent="0.2">
      <c r="B252" s="37"/>
    </row>
    <row r="253" spans="2:2" x14ac:dyDescent="0.2">
      <c r="B253" s="37"/>
    </row>
    <row r="254" spans="2:2" x14ac:dyDescent="0.2">
      <c r="B254" s="37"/>
    </row>
    <row r="255" spans="2:2" x14ac:dyDescent="0.2">
      <c r="B255" s="37"/>
    </row>
    <row r="256" spans="2:2" x14ac:dyDescent="0.2">
      <c r="B256" s="37"/>
    </row>
    <row r="257" spans="2:2" x14ac:dyDescent="0.2">
      <c r="B257" s="37"/>
    </row>
    <row r="258" spans="2:2" x14ac:dyDescent="0.2">
      <c r="B258" s="37"/>
    </row>
    <row r="259" spans="2:2" x14ac:dyDescent="0.2">
      <c r="B259" s="37"/>
    </row>
    <row r="260" spans="2:2" x14ac:dyDescent="0.2">
      <c r="B260" s="37"/>
    </row>
    <row r="261" spans="2:2" x14ac:dyDescent="0.2">
      <c r="B261" s="37"/>
    </row>
    <row r="262" spans="2:2" x14ac:dyDescent="0.2">
      <c r="B262" s="37"/>
    </row>
    <row r="263" spans="2:2" x14ac:dyDescent="0.2">
      <c r="B263" s="37"/>
    </row>
    <row r="264" spans="2:2" x14ac:dyDescent="0.2">
      <c r="B264" s="37"/>
    </row>
    <row r="265" spans="2:2" x14ac:dyDescent="0.2">
      <c r="B265" s="37"/>
    </row>
    <row r="266" spans="2:2" x14ac:dyDescent="0.2">
      <c r="B266" s="37"/>
    </row>
    <row r="267" spans="2:2" x14ac:dyDescent="0.2">
      <c r="B267" s="37"/>
    </row>
    <row r="268" spans="2:2" x14ac:dyDescent="0.2">
      <c r="B268" s="37"/>
    </row>
    <row r="269" spans="2:2" x14ac:dyDescent="0.2">
      <c r="B269" s="37"/>
    </row>
    <row r="270" spans="2:2" x14ac:dyDescent="0.2">
      <c r="B270" s="37"/>
    </row>
    <row r="271" spans="2:2" x14ac:dyDescent="0.2">
      <c r="B271" s="37"/>
    </row>
    <row r="272" spans="2:2" x14ac:dyDescent="0.2">
      <c r="B272" s="37"/>
    </row>
    <row r="273" spans="2:2" x14ac:dyDescent="0.2">
      <c r="B273" s="37"/>
    </row>
    <row r="274" spans="2:2" x14ac:dyDescent="0.2">
      <c r="B274" s="37"/>
    </row>
    <row r="275" spans="2:2" x14ac:dyDescent="0.2">
      <c r="B275" s="37"/>
    </row>
    <row r="276" spans="2:2" x14ac:dyDescent="0.2">
      <c r="B276" s="37"/>
    </row>
    <row r="277" spans="2:2" x14ac:dyDescent="0.2">
      <c r="B277" s="37"/>
    </row>
    <row r="278" spans="2:2" x14ac:dyDescent="0.2">
      <c r="B278" s="37"/>
    </row>
    <row r="279" spans="2:2" x14ac:dyDescent="0.2">
      <c r="B279" s="37"/>
    </row>
    <row r="280" spans="2:2" x14ac:dyDescent="0.2">
      <c r="B280" s="37"/>
    </row>
    <row r="281" spans="2:2" x14ac:dyDescent="0.2">
      <c r="B281" s="37"/>
    </row>
    <row r="282" spans="2:2" x14ac:dyDescent="0.2">
      <c r="B282" s="37"/>
    </row>
    <row r="283" spans="2:2" x14ac:dyDescent="0.2">
      <c r="B283" s="37"/>
    </row>
    <row r="284" spans="2:2" x14ac:dyDescent="0.2">
      <c r="B284" s="37"/>
    </row>
    <row r="285" spans="2:2" x14ac:dyDescent="0.2">
      <c r="B285" s="37"/>
    </row>
    <row r="286" spans="2:2" x14ac:dyDescent="0.2">
      <c r="B286" s="37"/>
    </row>
    <row r="287" spans="2:2" x14ac:dyDescent="0.2">
      <c r="B287" s="37"/>
    </row>
    <row r="288" spans="2:2" x14ac:dyDescent="0.2">
      <c r="B288" s="37"/>
    </row>
    <row r="289" spans="2:2" x14ac:dyDescent="0.2">
      <c r="B289" s="37"/>
    </row>
    <row r="290" spans="2:2" x14ac:dyDescent="0.2">
      <c r="B290" s="37"/>
    </row>
    <row r="291" spans="2:2" x14ac:dyDescent="0.2">
      <c r="B291" s="37"/>
    </row>
    <row r="292" spans="2:2" x14ac:dyDescent="0.2">
      <c r="B292" s="37"/>
    </row>
    <row r="293" spans="2:2" x14ac:dyDescent="0.2">
      <c r="B293" s="37"/>
    </row>
    <row r="294" spans="2:2" x14ac:dyDescent="0.2">
      <c r="B294" s="37"/>
    </row>
    <row r="295" spans="2:2" x14ac:dyDescent="0.2">
      <c r="B295" s="37"/>
    </row>
    <row r="296" spans="2:2" x14ac:dyDescent="0.2">
      <c r="B296" s="37"/>
    </row>
    <row r="297" spans="2:2" x14ac:dyDescent="0.2">
      <c r="B297" s="37"/>
    </row>
    <row r="298" spans="2:2" x14ac:dyDescent="0.2">
      <c r="B298" s="37"/>
    </row>
    <row r="299" spans="2:2" x14ac:dyDescent="0.2">
      <c r="B299" s="37"/>
    </row>
    <row r="300" spans="2:2" x14ac:dyDescent="0.2">
      <c r="B300" s="37"/>
    </row>
    <row r="301" spans="2:2" x14ac:dyDescent="0.2">
      <c r="B301" s="37"/>
    </row>
    <row r="302" spans="2:2" x14ac:dyDescent="0.2">
      <c r="B302" s="37"/>
    </row>
    <row r="303" spans="2:2" x14ac:dyDescent="0.2">
      <c r="B303" s="37"/>
    </row>
    <row r="304" spans="2:2" x14ac:dyDescent="0.2">
      <c r="B304" s="37"/>
    </row>
    <row r="305" spans="2:2" x14ac:dyDescent="0.2">
      <c r="B305" s="37"/>
    </row>
    <row r="306" spans="2:2" x14ac:dyDescent="0.2">
      <c r="B306" s="37"/>
    </row>
    <row r="307" spans="2:2" x14ac:dyDescent="0.2">
      <c r="B307" s="37"/>
    </row>
    <row r="308" spans="2:2" x14ac:dyDescent="0.2">
      <c r="B308" s="37"/>
    </row>
    <row r="309" spans="2:2" x14ac:dyDescent="0.2">
      <c r="B309" s="37"/>
    </row>
    <row r="310" spans="2:2" x14ac:dyDescent="0.2">
      <c r="B310" s="37"/>
    </row>
    <row r="311" spans="2:2" x14ac:dyDescent="0.2">
      <c r="B311" s="37"/>
    </row>
    <row r="312" spans="2:2" x14ac:dyDescent="0.2">
      <c r="B312" s="37"/>
    </row>
    <row r="313" spans="2:2" x14ac:dyDescent="0.2">
      <c r="B313" s="37"/>
    </row>
    <row r="314" spans="2:2" x14ac:dyDescent="0.2">
      <c r="B314" s="37"/>
    </row>
    <row r="315" spans="2:2" x14ac:dyDescent="0.2">
      <c r="B315" s="37"/>
    </row>
    <row r="316" spans="2:2" x14ac:dyDescent="0.2">
      <c r="B316" s="37"/>
    </row>
    <row r="317" spans="2:2" x14ac:dyDescent="0.2">
      <c r="B317" s="37"/>
    </row>
    <row r="318" spans="2:2" x14ac:dyDescent="0.2">
      <c r="B318" s="37"/>
    </row>
    <row r="319" spans="2:2" x14ac:dyDescent="0.2">
      <c r="B319" s="37"/>
    </row>
    <row r="320" spans="2:2" x14ac:dyDescent="0.2">
      <c r="B320" s="37"/>
    </row>
    <row r="321" spans="2:2" x14ac:dyDescent="0.2">
      <c r="B321" s="37"/>
    </row>
    <row r="322" spans="2:2" x14ac:dyDescent="0.2">
      <c r="B322" s="37"/>
    </row>
    <row r="323" spans="2:2" x14ac:dyDescent="0.2">
      <c r="B323" s="37"/>
    </row>
    <row r="324" spans="2:2" x14ac:dyDescent="0.2">
      <c r="B324" s="37"/>
    </row>
    <row r="325" spans="2:2" x14ac:dyDescent="0.2">
      <c r="B325" s="37"/>
    </row>
    <row r="326" spans="2:2" x14ac:dyDescent="0.2">
      <c r="B326" s="37"/>
    </row>
    <row r="327" spans="2:2" x14ac:dyDescent="0.2">
      <c r="B327" s="37"/>
    </row>
    <row r="328" spans="2:2" x14ac:dyDescent="0.2">
      <c r="B328" s="37"/>
    </row>
    <row r="329" spans="2:2" x14ac:dyDescent="0.2">
      <c r="B329" s="37"/>
    </row>
    <row r="330" spans="2:2" x14ac:dyDescent="0.2">
      <c r="B330" s="37"/>
    </row>
    <row r="331" spans="2:2" x14ac:dyDescent="0.2">
      <c r="B331" s="37"/>
    </row>
    <row r="332" spans="2:2" x14ac:dyDescent="0.2">
      <c r="B332" s="37"/>
    </row>
    <row r="333" spans="2:2" x14ac:dyDescent="0.2">
      <c r="B333" s="37"/>
    </row>
    <row r="334" spans="2:2" x14ac:dyDescent="0.2">
      <c r="B334" s="37"/>
    </row>
    <row r="335" spans="2:2" x14ac:dyDescent="0.2">
      <c r="B335" s="37"/>
    </row>
    <row r="336" spans="2:2" x14ac:dyDescent="0.2">
      <c r="B336" s="37"/>
    </row>
    <row r="337" spans="2:2" x14ac:dyDescent="0.2">
      <c r="B337" s="37"/>
    </row>
    <row r="338" spans="2:2" x14ac:dyDescent="0.2">
      <c r="B338" s="37"/>
    </row>
    <row r="339" spans="2:2" x14ac:dyDescent="0.2">
      <c r="B339" s="37"/>
    </row>
    <row r="340" spans="2:2" x14ac:dyDescent="0.2">
      <c r="B340" s="37"/>
    </row>
    <row r="341" spans="2:2" x14ac:dyDescent="0.2">
      <c r="B341" s="37"/>
    </row>
    <row r="342" spans="2:2" x14ac:dyDescent="0.2">
      <c r="B342" s="37"/>
    </row>
    <row r="343" spans="2:2" x14ac:dyDescent="0.2">
      <c r="B343" s="37"/>
    </row>
    <row r="344" spans="2:2" x14ac:dyDescent="0.2">
      <c r="B344" s="37"/>
    </row>
    <row r="345" spans="2:2" x14ac:dyDescent="0.2">
      <c r="B345" s="37"/>
    </row>
    <row r="346" spans="2:2" x14ac:dyDescent="0.2">
      <c r="B346" s="37"/>
    </row>
    <row r="347" spans="2:2" x14ac:dyDescent="0.2">
      <c r="B347" s="37"/>
    </row>
    <row r="348" spans="2:2" x14ac:dyDescent="0.2">
      <c r="B348" s="37"/>
    </row>
    <row r="349" spans="2:2" x14ac:dyDescent="0.2">
      <c r="B349" s="37"/>
    </row>
    <row r="350" spans="2:2" x14ac:dyDescent="0.2">
      <c r="B350" s="37"/>
    </row>
    <row r="351" spans="2:2" x14ac:dyDescent="0.2">
      <c r="B351" s="37"/>
    </row>
    <row r="352" spans="2:2" x14ac:dyDescent="0.2">
      <c r="B352" s="37"/>
    </row>
    <row r="353" spans="2:2" x14ac:dyDescent="0.2">
      <c r="B353" s="37"/>
    </row>
    <row r="354" spans="2:2" x14ac:dyDescent="0.2">
      <c r="B354" s="37"/>
    </row>
    <row r="355" spans="2:2" x14ac:dyDescent="0.2">
      <c r="B355" s="37"/>
    </row>
    <row r="356" spans="2:2" x14ac:dyDescent="0.2">
      <c r="B356" s="37"/>
    </row>
    <row r="357" spans="2:2" x14ac:dyDescent="0.2">
      <c r="B357" s="37"/>
    </row>
    <row r="358" spans="2:2" x14ac:dyDescent="0.2">
      <c r="B358" s="37"/>
    </row>
    <row r="359" spans="2:2" x14ac:dyDescent="0.2">
      <c r="B359" s="37"/>
    </row>
    <row r="360" spans="2:2" x14ac:dyDescent="0.2">
      <c r="B360" s="37"/>
    </row>
    <row r="361" spans="2:2" x14ac:dyDescent="0.2">
      <c r="B361" s="37"/>
    </row>
    <row r="362" spans="2:2" x14ac:dyDescent="0.2">
      <c r="B362" s="37"/>
    </row>
    <row r="363" spans="2:2" x14ac:dyDescent="0.2">
      <c r="B363" s="37"/>
    </row>
    <row r="364" spans="2:2" x14ac:dyDescent="0.2">
      <c r="B364" s="37"/>
    </row>
    <row r="365" spans="2:2" x14ac:dyDescent="0.2">
      <c r="B365" s="37"/>
    </row>
    <row r="366" spans="2:2" x14ac:dyDescent="0.2">
      <c r="B366" s="37"/>
    </row>
    <row r="367" spans="2:2" x14ac:dyDescent="0.2">
      <c r="B367" s="37"/>
    </row>
    <row r="368" spans="2:2" x14ac:dyDescent="0.2">
      <c r="B368" s="37"/>
    </row>
    <row r="369" spans="2:2" x14ac:dyDescent="0.2">
      <c r="B369" s="37"/>
    </row>
    <row r="370" spans="2:2" x14ac:dyDescent="0.2">
      <c r="B370" s="37"/>
    </row>
    <row r="371" spans="2:2" x14ac:dyDescent="0.2">
      <c r="B371" s="37"/>
    </row>
    <row r="372" spans="2:2" x14ac:dyDescent="0.2">
      <c r="B372" s="37"/>
    </row>
    <row r="373" spans="2:2" x14ac:dyDescent="0.2">
      <c r="B373" s="37"/>
    </row>
    <row r="374" spans="2:2" x14ac:dyDescent="0.2">
      <c r="B374" s="37"/>
    </row>
    <row r="375" spans="2:2" x14ac:dyDescent="0.2">
      <c r="B375" s="37"/>
    </row>
    <row r="376" spans="2:2" x14ac:dyDescent="0.2">
      <c r="B376" s="37"/>
    </row>
    <row r="377" spans="2:2" x14ac:dyDescent="0.2">
      <c r="B377" s="37"/>
    </row>
    <row r="378" spans="2:2" x14ac:dyDescent="0.2">
      <c r="B378" s="37"/>
    </row>
    <row r="379" spans="2:2" x14ac:dyDescent="0.2">
      <c r="B379" s="37"/>
    </row>
    <row r="380" spans="2:2" x14ac:dyDescent="0.2">
      <c r="B380" s="37"/>
    </row>
    <row r="381" spans="2:2" x14ac:dyDescent="0.2">
      <c r="B381" s="37"/>
    </row>
    <row r="382" spans="2:2" x14ac:dyDescent="0.2">
      <c r="B382" s="37"/>
    </row>
    <row r="383" spans="2:2" x14ac:dyDescent="0.2">
      <c r="B383" s="37"/>
    </row>
    <row r="384" spans="2:2" x14ac:dyDescent="0.2">
      <c r="B384" s="37"/>
    </row>
    <row r="385" spans="2:2" x14ac:dyDescent="0.2">
      <c r="B385" s="37"/>
    </row>
    <row r="386" spans="2:2" x14ac:dyDescent="0.2">
      <c r="B386" s="37"/>
    </row>
    <row r="387" spans="2:2" x14ac:dyDescent="0.2">
      <c r="B387" s="37"/>
    </row>
    <row r="388" spans="2:2" x14ac:dyDescent="0.2">
      <c r="B388" s="37"/>
    </row>
    <row r="389" spans="2:2" x14ac:dyDescent="0.2">
      <c r="B389" s="37"/>
    </row>
    <row r="390" spans="2:2" x14ac:dyDescent="0.2">
      <c r="B390" s="37"/>
    </row>
    <row r="391" spans="2:2" x14ac:dyDescent="0.2">
      <c r="B391" s="37"/>
    </row>
    <row r="392" spans="2:2" x14ac:dyDescent="0.2">
      <c r="B392" s="37"/>
    </row>
    <row r="393" spans="2:2" x14ac:dyDescent="0.2">
      <c r="B393" s="37"/>
    </row>
    <row r="394" spans="2:2" x14ac:dyDescent="0.2">
      <c r="B394" s="37"/>
    </row>
    <row r="395" spans="2:2" x14ac:dyDescent="0.2">
      <c r="B395" s="37"/>
    </row>
    <row r="396" spans="2:2" x14ac:dyDescent="0.2">
      <c r="B396" s="37"/>
    </row>
    <row r="397" spans="2:2" x14ac:dyDescent="0.2">
      <c r="B397" s="37"/>
    </row>
    <row r="398" spans="2:2" x14ac:dyDescent="0.2">
      <c r="B398" s="37"/>
    </row>
    <row r="399" spans="2:2" x14ac:dyDescent="0.2">
      <c r="B399" s="37"/>
    </row>
    <row r="400" spans="2:2" x14ac:dyDescent="0.2">
      <c r="B400" s="37"/>
    </row>
    <row r="401" spans="2:2" x14ac:dyDescent="0.2">
      <c r="B401" s="37"/>
    </row>
    <row r="402" spans="2:2" x14ac:dyDescent="0.2">
      <c r="B402" s="37"/>
    </row>
    <row r="403" spans="2:2" x14ac:dyDescent="0.2">
      <c r="B403" s="37"/>
    </row>
    <row r="404" spans="2:2" x14ac:dyDescent="0.2">
      <c r="B404" s="37"/>
    </row>
    <row r="405" spans="2:2" x14ac:dyDescent="0.2">
      <c r="B405" s="37"/>
    </row>
    <row r="406" spans="2:2" x14ac:dyDescent="0.2">
      <c r="B406" s="37"/>
    </row>
    <row r="407" spans="2:2" x14ac:dyDescent="0.2">
      <c r="B407" s="37"/>
    </row>
    <row r="408" spans="2:2" x14ac:dyDescent="0.2">
      <c r="B408" s="37"/>
    </row>
    <row r="409" spans="2:2" x14ac:dyDescent="0.2">
      <c r="B409" s="37"/>
    </row>
    <row r="410" spans="2:2" x14ac:dyDescent="0.2">
      <c r="B410" s="37"/>
    </row>
    <row r="411" spans="2:2" x14ac:dyDescent="0.2">
      <c r="B411" s="37"/>
    </row>
    <row r="412" spans="2:2" x14ac:dyDescent="0.2">
      <c r="B412" s="37"/>
    </row>
    <row r="413" spans="2:2" x14ac:dyDescent="0.2">
      <c r="B413" s="37"/>
    </row>
    <row r="414" spans="2:2" x14ac:dyDescent="0.2">
      <c r="B414" s="37"/>
    </row>
    <row r="415" spans="2:2" x14ac:dyDescent="0.2">
      <c r="B415" s="37"/>
    </row>
    <row r="416" spans="2:2" x14ac:dyDescent="0.2">
      <c r="B416" s="37"/>
    </row>
    <row r="417" spans="2:2" x14ac:dyDescent="0.2">
      <c r="B417" s="37"/>
    </row>
    <row r="418" spans="2:2" x14ac:dyDescent="0.2">
      <c r="B418" s="37"/>
    </row>
    <row r="419" spans="2:2" x14ac:dyDescent="0.2">
      <c r="B419" s="37"/>
    </row>
    <row r="420" spans="2:2" x14ac:dyDescent="0.2">
      <c r="B420" s="37"/>
    </row>
    <row r="421" spans="2:2" x14ac:dyDescent="0.2">
      <c r="B421" s="37"/>
    </row>
    <row r="422" spans="2:2" x14ac:dyDescent="0.2">
      <c r="B422" s="37"/>
    </row>
    <row r="423" spans="2:2" x14ac:dyDescent="0.2">
      <c r="B423" s="37"/>
    </row>
    <row r="424" spans="2:2" x14ac:dyDescent="0.2">
      <c r="B424" s="37"/>
    </row>
    <row r="425" spans="2:2" x14ac:dyDescent="0.2">
      <c r="B425" s="37"/>
    </row>
    <row r="426" spans="2:2" x14ac:dyDescent="0.2">
      <c r="B426" s="37"/>
    </row>
    <row r="427" spans="2:2" x14ac:dyDescent="0.2">
      <c r="B427" s="37"/>
    </row>
    <row r="428" spans="2:2" x14ac:dyDescent="0.2">
      <c r="B428" s="37"/>
    </row>
    <row r="429" spans="2:2" x14ac:dyDescent="0.2">
      <c r="B429" s="37"/>
    </row>
    <row r="430" spans="2:2" x14ac:dyDescent="0.2">
      <c r="B430" s="37"/>
    </row>
    <row r="431" spans="2:2" x14ac:dyDescent="0.2">
      <c r="B431" s="37"/>
    </row>
    <row r="432" spans="2:2" x14ac:dyDescent="0.2">
      <c r="B432" s="37"/>
    </row>
    <row r="433" spans="2:2" x14ac:dyDescent="0.2">
      <c r="B433" s="37"/>
    </row>
    <row r="434" spans="2:2" x14ac:dyDescent="0.2">
      <c r="B434" s="37"/>
    </row>
    <row r="435" spans="2:2" x14ac:dyDescent="0.2">
      <c r="B435" s="37"/>
    </row>
    <row r="436" spans="2:2" x14ac:dyDescent="0.2">
      <c r="B436" s="37"/>
    </row>
    <row r="437" spans="2:2" x14ac:dyDescent="0.2">
      <c r="B437" s="37"/>
    </row>
    <row r="438" spans="2:2" x14ac:dyDescent="0.2">
      <c r="B438" s="37"/>
    </row>
    <row r="439" spans="2:2" x14ac:dyDescent="0.2">
      <c r="B439" s="37"/>
    </row>
    <row r="440" spans="2:2" x14ac:dyDescent="0.2">
      <c r="B440" s="37"/>
    </row>
    <row r="441" spans="2:2" x14ac:dyDescent="0.2">
      <c r="B441" s="37"/>
    </row>
    <row r="442" spans="2:2" x14ac:dyDescent="0.2">
      <c r="B442" s="37"/>
    </row>
    <row r="443" spans="2:2" x14ac:dyDescent="0.2">
      <c r="B443" s="37"/>
    </row>
    <row r="444" spans="2:2" x14ac:dyDescent="0.2">
      <c r="B444" s="37"/>
    </row>
    <row r="445" spans="2:2" x14ac:dyDescent="0.2">
      <c r="B445" s="37"/>
    </row>
    <row r="446" spans="2:2" x14ac:dyDescent="0.2">
      <c r="B446" s="37"/>
    </row>
    <row r="447" spans="2:2" x14ac:dyDescent="0.2">
      <c r="B447" s="37"/>
    </row>
    <row r="448" spans="2:2" x14ac:dyDescent="0.2">
      <c r="B448" s="37"/>
    </row>
    <row r="449" spans="2:2" x14ac:dyDescent="0.2">
      <c r="B449" s="37"/>
    </row>
    <row r="450" spans="2:2" x14ac:dyDescent="0.2">
      <c r="B450" s="37"/>
    </row>
    <row r="451" spans="2:2" x14ac:dyDescent="0.2">
      <c r="B451" s="37"/>
    </row>
    <row r="452" spans="2:2" x14ac:dyDescent="0.2">
      <c r="B452" s="37"/>
    </row>
    <row r="453" spans="2:2" x14ac:dyDescent="0.2">
      <c r="B453" s="37"/>
    </row>
    <row r="454" spans="2:2" x14ac:dyDescent="0.2">
      <c r="B454" s="37"/>
    </row>
    <row r="455" spans="2:2" x14ac:dyDescent="0.2">
      <c r="B455" s="37"/>
    </row>
    <row r="456" spans="2:2" x14ac:dyDescent="0.2">
      <c r="B456" s="37"/>
    </row>
    <row r="457" spans="2:2" x14ac:dyDescent="0.2">
      <c r="B457" s="37"/>
    </row>
    <row r="458" spans="2:2" x14ac:dyDescent="0.2">
      <c r="B458" s="37"/>
    </row>
    <row r="459" spans="2:2" x14ac:dyDescent="0.2">
      <c r="B459" s="37"/>
    </row>
    <row r="460" spans="2:2" x14ac:dyDescent="0.2">
      <c r="B460" s="37"/>
    </row>
    <row r="461" spans="2:2" x14ac:dyDescent="0.2">
      <c r="B461" s="37"/>
    </row>
    <row r="462" spans="2:2" x14ac:dyDescent="0.2">
      <c r="B462" s="37"/>
    </row>
    <row r="463" spans="2:2" x14ac:dyDescent="0.2">
      <c r="B463" s="37"/>
    </row>
    <row r="464" spans="2:2" x14ac:dyDescent="0.2">
      <c r="B464" s="37"/>
    </row>
    <row r="465" spans="2:2" x14ac:dyDescent="0.2">
      <c r="B465" s="37"/>
    </row>
    <row r="466" spans="2:2" x14ac:dyDescent="0.2">
      <c r="B466" s="37"/>
    </row>
    <row r="467" spans="2:2" x14ac:dyDescent="0.2">
      <c r="B467" s="37"/>
    </row>
    <row r="468" spans="2:2" x14ac:dyDescent="0.2">
      <c r="B468" s="37"/>
    </row>
    <row r="469" spans="2:2" x14ac:dyDescent="0.2">
      <c r="B469" s="37"/>
    </row>
    <row r="470" spans="2:2" x14ac:dyDescent="0.2">
      <c r="B470" s="37"/>
    </row>
    <row r="471" spans="2:2" x14ac:dyDescent="0.2">
      <c r="B471" s="37"/>
    </row>
    <row r="472" spans="2:2" x14ac:dyDescent="0.2">
      <c r="B472" s="37"/>
    </row>
    <row r="473" spans="2:2" x14ac:dyDescent="0.2">
      <c r="B473" s="37"/>
    </row>
    <row r="474" spans="2:2" x14ac:dyDescent="0.2">
      <c r="B474" s="37"/>
    </row>
    <row r="475" spans="2:2" x14ac:dyDescent="0.2">
      <c r="B475" s="37"/>
    </row>
    <row r="476" spans="2:2" x14ac:dyDescent="0.2">
      <c r="B476" s="37"/>
    </row>
    <row r="477" spans="2:2" x14ac:dyDescent="0.2">
      <c r="B477" s="37"/>
    </row>
    <row r="478" spans="2:2" x14ac:dyDescent="0.2">
      <c r="B478" s="37"/>
    </row>
    <row r="479" spans="2:2" x14ac:dyDescent="0.2">
      <c r="B479" s="37"/>
    </row>
    <row r="480" spans="2:2" x14ac:dyDescent="0.2">
      <c r="B480" s="37"/>
    </row>
    <row r="481" spans="2:2" x14ac:dyDescent="0.2">
      <c r="B481" s="37"/>
    </row>
    <row r="482" spans="2:2" x14ac:dyDescent="0.2">
      <c r="B482" s="37"/>
    </row>
    <row r="483" spans="2:2" x14ac:dyDescent="0.2">
      <c r="B483" s="37"/>
    </row>
    <row r="484" spans="2:2" x14ac:dyDescent="0.2">
      <c r="B484" s="37"/>
    </row>
    <row r="485" spans="2:2" x14ac:dyDescent="0.2">
      <c r="B485" s="37"/>
    </row>
    <row r="486" spans="2:2" x14ac:dyDescent="0.2">
      <c r="B486" s="37"/>
    </row>
    <row r="487" spans="2:2" x14ac:dyDescent="0.2">
      <c r="B487" s="37"/>
    </row>
    <row r="488" spans="2:2" x14ac:dyDescent="0.2">
      <c r="B488" s="37"/>
    </row>
    <row r="489" spans="2:2" x14ac:dyDescent="0.2">
      <c r="B489" s="37"/>
    </row>
    <row r="490" spans="2:2" x14ac:dyDescent="0.2">
      <c r="B490" s="37"/>
    </row>
    <row r="491" spans="2:2" x14ac:dyDescent="0.2">
      <c r="B491" s="37"/>
    </row>
    <row r="492" spans="2:2" x14ac:dyDescent="0.2">
      <c r="B492" s="37"/>
    </row>
    <row r="493" spans="2:2" x14ac:dyDescent="0.2">
      <c r="B493" s="37"/>
    </row>
    <row r="494" spans="2:2" x14ac:dyDescent="0.2">
      <c r="B494" s="37"/>
    </row>
    <row r="495" spans="2:2" x14ac:dyDescent="0.2">
      <c r="B495" s="37"/>
    </row>
    <row r="496" spans="2:2" x14ac:dyDescent="0.2">
      <c r="B496" s="37"/>
    </row>
    <row r="497" spans="2:2" x14ac:dyDescent="0.2">
      <c r="B497" s="37"/>
    </row>
    <row r="498" spans="2:2" x14ac:dyDescent="0.2">
      <c r="B498" s="37"/>
    </row>
    <row r="499" spans="2:2" x14ac:dyDescent="0.2">
      <c r="B499" s="37"/>
    </row>
    <row r="500" spans="2:2" x14ac:dyDescent="0.2">
      <c r="B500" s="37"/>
    </row>
    <row r="501" spans="2:2" x14ac:dyDescent="0.2">
      <c r="B501" s="37"/>
    </row>
    <row r="502" spans="2:2" x14ac:dyDescent="0.2">
      <c r="B502" s="37"/>
    </row>
    <row r="503" spans="2:2" x14ac:dyDescent="0.2">
      <c r="B503" s="37"/>
    </row>
    <row r="504" spans="2:2" x14ac:dyDescent="0.2">
      <c r="B504" s="37"/>
    </row>
    <row r="505" spans="2:2" x14ac:dyDescent="0.2">
      <c r="B505" s="37"/>
    </row>
    <row r="506" spans="2:2" x14ac:dyDescent="0.2">
      <c r="B506" s="37"/>
    </row>
    <row r="507" spans="2:2" x14ac:dyDescent="0.2">
      <c r="B507" s="37"/>
    </row>
    <row r="508" spans="2:2" x14ac:dyDescent="0.2">
      <c r="B508" s="37"/>
    </row>
    <row r="509" spans="2:2" x14ac:dyDescent="0.2">
      <c r="B509" s="37"/>
    </row>
    <row r="510" spans="2:2" x14ac:dyDescent="0.2">
      <c r="B510" s="37"/>
    </row>
    <row r="511" spans="2:2" x14ac:dyDescent="0.2">
      <c r="B511" s="37"/>
    </row>
    <row r="512" spans="2:2" x14ac:dyDescent="0.2">
      <c r="B512" s="37"/>
    </row>
    <row r="513" spans="2:2" x14ac:dyDescent="0.2">
      <c r="B513" s="37"/>
    </row>
    <row r="514" spans="2:2" x14ac:dyDescent="0.2">
      <c r="B514" s="37"/>
    </row>
    <row r="515" spans="2:2" x14ac:dyDescent="0.2">
      <c r="B515" s="37"/>
    </row>
    <row r="516" spans="2:2" x14ac:dyDescent="0.2">
      <c r="B516" s="37"/>
    </row>
    <row r="517" spans="2:2" x14ac:dyDescent="0.2">
      <c r="B517" s="37"/>
    </row>
    <row r="518" spans="2:2" x14ac:dyDescent="0.2">
      <c r="B518" s="37"/>
    </row>
    <row r="519" spans="2:2" x14ac:dyDescent="0.2">
      <c r="B519" s="37"/>
    </row>
    <row r="520" spans="2:2" x14ac:dyDescent="0.2">
      <c r="B520" s="37"/>
    </row>
    <row r="521" spans="2:2" x14ac:dyDescent="0.2">
      <c r="B521" s="37"/>
    </row>
    <row r="522" spans="2:2" x14ac:dyDescent="0.2">
      <c r="B522" s="37"/>
    </row>
    <row r="523" spans="2:2" x14ac:dyDescent="0.2">
      <c r="B523" s="37"/>
    </row>
    <row r="524" spans="2:2" x14ac:dyDescent="0.2">
      <c r="B524" s="37"/>
    </row>
    <row r="525" spans="2:2" x14ac:dyDescent="0.2">
      <c r="B525" s="37"/>
    </row>
    <row r="526" spans="2:2" x14ac:dyDescent="0.2">
      <c r="B526" s="37"/>
    </row>
    <row r="527" spans="2:2" x14ac:dyDescent="0.2">
      <c r="B527" s="37"/>
    </row>
    <row r="528" spans="2:2" x14ac:dyDescent="0.2">
      <c r="B528" s="37"/>
    </row>
    <row r="529" spans="2:2" x14ac:dyDescent="0.2">
      <c r="B529" s="37"/>
    </row>
    <row r="530" spans="2:2" x14ac:dyDescent="0.2">
      <c r="B530" s="37"/>
    </row>
    <row r="531" spans="2:2" x14ac:dyDescent="0.2">
      <c r="B531" s="37"/>
    </row>
    <row r="532" spans="2:2" x14ac:dyDescent="0.2">
      <c r="B532" s="37"/>
    </row>
    <row r="533" spans="2:2" x14ac:dyDescent="0.2">
      <c r="B533" s="37"/>
    </row>
    <row r="534" spans="2:2" x14ac:dyDescent="0.2">
      <c r="B534" s="37"/>
    </row>
    <row r="535" spans="2:2" x14ac:dyDescent="0.2">
      <c r="B535" s="37"/>
    </row>
    <row r="536" spans="2:2" x14ac:dyDescent="0.2">
      <c r="B536" s="37"/>
    </row>
    <row r="537" spans="2:2" x14ac:dyDescent="0.2">
      <c r="B537" s="37"/>
    </row>
    <row r="538" spans="2:2" x14ac:dyDescent="0.2">
      <c r="B538" s="37"/>
    </row>
    <row r="539" spans="2:2" x14ac:dyDescent="0.2">
      <c r="B539" s="37"/>
    </row>
    <row r="540" spans="2:2" x14ac:dyDescent="0.2">
      <c r="B540" s="37"/>
    </row>
    <row r="541" spans="2:2" x14ac:dyDescent="0.2">
      <c r="B541" s="37"/>
    </row>
    <row r="542" spans="2:2" x14ac:dyDescent="0.2">
      <c r="B542" s="37"/>
    </row>
    <row r="543" spans="2:2" x14ac:dyDescent="0.2">
      <c r="B543" s="37"/>
    </row>
    <row r="544" spans="2:2" x14ac:dyDescent="0.2">
      <c r="B544" s="37"/>
    </row>
    <row r="545" spans="2:2" x14ac:dyDescent="0.2">
      <c r="B545" s="37"/>
    </row>
    <row r="546" spans="2:2" x14ac:dyDescent="0.2">
      <c r="B546" s="37"/>
    </row>
    <row r="547" spans="2:2" x14ac:dyDescent="0.2">
      <c r="B547" s="37"/>
    </row>
    <row r="548" spans="2:2" x14ac:dyDescent="0.2">
      <c r="B548" s="37"/>
    </row>
    <row r="549" spans="2:2" x14ac:dyDescent="0.2">
      <c r="B549" s="37"/>
    </row>
    <row r="550" spans="2:2" x14ac:dyDescent="0.2">
      <c r="B550" s="37"/>
    </row>
    <row r="551" spans="2:2" x14ac:dyDescent="0.2">
      <c r="B551" s="37"/>
    </row>
    <row r="552" spans="2:2" x14ac:dyDescent="0.2">
      <c r="B552" s="37"/>
    </row>
    <row r="553" spans="2:2" x14ac:dyDescent="0.2">
      <c r="B553" s="37"/>
    </row>
    <row r="554" spans="2:2" x14ac:dyDescent="0.2">
      <c r="B554" s="37"/>
    </row>
    <row r="555" spans="2:2" x14ac:dyDescent="0.2">
      <c r="B555" s="37"/>
    </row>
    <row r="556" spans="2:2" x14ac:dyDescent="0.2">
      <c r="B556" s="37"/>
    </row>
    <row r="557" spans="2:2" x14ac:dyDescent="0.2">
      <c r="B557" s="37"/>
    </row>
    <row r="558" spans="2:2" x14ac:dyDescent="0.2">
      <c r="B558" s="37"/>
    </row>
    <row r="559" spans="2:2" x14ac:dyDescent="0.2">
      <c r="B559" s="37"/>
    </row>
    <row r="560" spans="2:2" x14ac:dyDescent="0.2">
      <c r="B560" s="37"/>
    </row>
    <row r="561" spans="2:2" x14ac:dyDescent="0.2">
      <c r="B561" s="37"/>
    </row>
    <row r="562" spans="2:2" x14ac:dyDescent="0.2">
      <c r="B562" s="37"/>
    </row>
    <row r="563" spans="2:2" x14ac:dyDescent="0.2">
      <c r="B563" s="37"/>
    </row>
    <row r="564" spans="2:2" x14ac:dyDescent="0.2">
      <c r="B564" s="37"/>
    </row>
    <row r="565" spans="2:2" x14ac:dyDescent="0.2">
      <c r="B565" s="37"/>
    </row>
    <row r="566" spans="2:2" x14ac:dyDescent="0.2">
      <c r="B566" s="37"/>
    </row>
    <row r="567" spans="2:2" x14ac:dyDescent="0.2">
      <c r="B567" s="37"/>
    </row>
    <row r="568" spans="2:2" x14ac:dyDescent="0.2">
      <c r="B568" s="37"/>
    </row>
    <row r="569" spans="2:2" x14ac:dyDescent="0.2">
      <c r="B569" s="37"/>
    </row>
    <row r="570" spans="2:2" x14ac:dyDescent="0.2">
      <c r="B570" s="37"/>
    </row>
    <row r="571" spans="2:2" x14ac:dyDescent="0.2">
      <c r="B571" s="37"/>
    </row>
    <row r="572" spans="2:2" x14ac:dyDescent="0.2">
      <c r="B572" s="37"/>
    </row>
    <row r="573" spans="2:2" x14ac:dyDescent="0.2">
      <c r="B573" s="37"/>
    </row>
    <row r="574" spans="2:2" x14ac:dyDescent="0.2">
      <c r="B574" s="37"/>
    </row>
    <row r="575" spans="2:2" x14ac:dyDescent="0.2">
      <c r="B575" s="37"/>
    </row>
    <row r="576" spans="2:2" x14ac:dyDescent="0.2">
      <c r="B576" s="37"/>
    </row>
    <row r="577" spans="2:2" x14ac:dyDescent="0.2">
      <c r="B577" s="37"/>
    </row>
    <row r="578" spans="2:2" x14ac:dyDescent="0.2">
      <c r="B578" s="37"/>
    </row>
    <row r="579" spans="2:2" x14ac:dyDescent="0.2">
      <c r="B579" s="37"/>
    </row>
    <row r="580" spans="2:2" x14ac:dyDescent="0.2">
      <c r="B580" s="37"/>
    </row>
    <row r="581" spans="2:2" x14ac:dyDescent="0.2">
      <c r="B581" s="37"/>
    </row>
    <row r="582" spans="2:2" x14ac:dyDescent="0.2">
      <c r="B582" s="37"/>
    </row>
    <row r="583" spans="2:2" x14ac:dyDescent="0.2">
      <c r="B583" s="37"/>
    </row>
    <row r="584" spans="2:2" x14ac:dyDescent="0.2">
      <c r="B584" s="37"/>
    </row>
    <row r="585" spans="2:2" x14ac:dyDescent="0.2">
      <c r="B585" s="37"/>
    </row>
    <row r="586" spans="2:2" x14ac:dyDescent="0.2">
      <c r="B586" s="37"/>
    </row>
    <row r="587" spans="2:2" x14ac:dyDescent="0.2">
      <c r="B587" s="37"/>
    </row>
    <row r="588" spans="2:2" x14ac:dyDescent="0.2">
      <c r="B588" s="37"/>
    </row>
    <row r="589" spans="2:2" x14ac:dyDescent="0.2">
      <c r="B589" s="37"/>
    </row>
    <row r="590" spans="2:2" x14ac:dyDescent="0.2">
      <c r="B590" s="37"/>
    </row>
    <row r="591" spans="2:2" x14ac:dyDescent="0.2">
      <c r="B591" s="37"/>
    </row>
    <row r="592" spans="2:2" x14ac:dyDescent="0.2">
      <c r="B592" s="37"/>
    </row>
    <row r="593" spans="2:2" x14ac:dyDescent="0.2">
      <c r="B593" s="37"/>
    </row>
    <row r="594" spans="2:2" x14ac:dyDescent="0.2">
      <c r="B594" s="37"/>
    </row>
    <row r="595" spans="2:2" x14ac:dyDescent="0.2">
      <c r="B595" s="37"/>
    </row>
    <row r="596" spans="2:2" x14ac:dyDescent="0.2">
      <c r="B596" s="37"/>
    </row>
    <row r="597" spans="2:2" x14ac:dyDescent="0.2">
      <c r="B597" s="37"/>
    </row>
    <row r="598" spans="2:2" x14ac:dyDescent="0.2">
      <c r="B598" s="37"/>
    </row>
    <row r="599" spans="2:2" x14ac:dyDescent="0.2">
      <c r="B599" s="37"/>
    </row>
    <row r="600" spans="2:2" x14ac:dyDescent="0.2">
      <c r="B600" s="37"/>
    </row>
    <row r="601" spans="2:2" x14ac:dyDescent="0.2">
      <c r="B601" s="37"/>
    </row>
    <row r="602" spans="2:2" x14ac:dyDescent="0.2">
      <c r="B602" s="37"/>
    </row>
    <row r="603" spans="2:2" x14ac:dyDescent="0.2">
      <c r="B603" s="37"/>
    </row>
    <row r="604" spans="2:2" x14ac:dyDescent="0.2">
      <c r="B604" s="37"/>
    </row>
    <row r="605" spans="2:2" x14ac:dyDescent="0.2">
      <c r="B605" s="37"/>
    </row>
    <row r="606" spans="2:2" x14ac:dyDescent="0.2">
      <c r="B606" s="37"/>
    </row>
    <row r="607" spans="2:2" x14ac:dyDescent="0.2">
      <c r="B607" s="37"/>
    </row>
    <row r="608" spans="2:2" x14ac:dyDescent="0.2">
      <c r="B608" s="37"/>
    </row>
    <row r="609" spans="2:2" x14ac:dyDescent="0.2">
      <c r="B609" s="37"/>
    </row>
    <row r="610" spans="2:2" x14ac:dyDescent="0.2">
      <c r="B610" s="37"/>
    </row>
    <row r="611" spans="2:2" x14ac:dyDescent="0.2">
      <c r="B611" s="37"/>
    </row>
    <row r="612" spans="2:2" x14ac:dyDescent="0.2">
      <c r="B612" s="37"/>
    </row>
    <row r="613" spans="2:2" x14ac:dyDescent="0.2">
      <c r="B613" s="37"/>
    </row>
    <row r="614" spans="2:2" x14ac:dyDescent="0.2">
      <c r="B614" s="37"/>
    </row>
    <row r="615" spans="2:2" x14ac:dyDescent="0.2">
      <c r="B615" s="37"/>
    </row>
    <row r="616" spans="2:2" x14ac:dyDescent="0.2">
      <c r="B616" s="37"/>
    </row>
    <row r="617" spans="2:2" x14ac:dyDescent="0.2">
      <c r="B617" s="37"/>
    </row>
    <row r="618" spans="2:2" x14ac:dyDescent="0.2">
      <c r="B618" s="37"/>
    </row>
    <row r="619" spans="2:2" x14ac:dyDescent="0.2">
      <c r="B619" s="37"/>
    </row>
    <row r="620" spans="2:2" x14ac:dyDescent="0.2">
      <c r="B620" s="37"/>
    </row>
    <row r="621" spans="2:2" x14ac:dyDescent="0.2">
      <c r="B621" s="37"/>
    </row>
    <row r="622" spans="2:2" x14ac:dyDescent="0.2">
      <c r="B622" s="37"/>
    </row>
    <row r="623" spans="2:2" x14ac:dyDescent="0.2">
      <c r="B623" s="37"/>
    </row>
    <row r="624" spans="2:2" x14ac:dyDescent="0.2">
      <c r="B624" s="37"/>
    </row>
    <row r="625" spans="2:2" x14ac:dyDescent="0.2">
      <c r="B625" s="37"/>
    </row>
    <row r="626" spans="2:2" x14ac:dyDescent="0.2">
      <c r="B626" s="37"/>
    </row>
    <row r="627" spans="2:2" x14ac:dyDescent="0.2">
      <c r="B627" s="37"/>
    </row>
    <row r="628" spans="2:2" x14ac:dyDescent="0.2">
      <c r="B628" s="37"/>
    </row>
    <row r="629" spans="2:2" x14ac:dyDescent="0.2">
      <c r="B629" s="37"/>
    </row>
    <row r="630" spans="2:2" x14ac:dyDescent="0.2">
      <c r="B630" s="37"/>
    </row>
    <row r="631" spans="2:2" x14ac:dyDescent="0.2">
      <c r="B631" s="37"/>
    </row>
    <row r="632" spans="2:2" x14ac:dyDescent="0.2">
      <c r="B632" s="37"/>
    </row>
    <row r="633" spans="2:2" x14ac:dyDescent="0.2">
      <c r="B633" s="37"/>
    </row>
    <row r="634" spans="2:2" x14ac:dyDescent="0.2">
      <c r="B634" s="37"/>
    </row>
    <row r="635" spans="2:2" x14ac:dyDescent="0.2">
      <c r="B635" s="37"/>
    </row>
    <row r="636" spans="2:2" x14ac:dyDescent="0.2">
      <c r="B636" s="37"/>
    </row>
    <row r="637" spans="2:2" x14ac:dyDescent="0.2">
      <c r="B637" s="37"/>
    </row>
    <row r="638" spans="2:2" x14ac:dyDescent="0.2">
      <c r="B638" s="37"/>
    </row>
    <row r="639" spans="2:2" x14ac:dyDescent="0.2">
      <c r="B639" s="37"/>
    </row>
    <row r="640" spans="2:2" x14ac:dyDescent="0.2">
      <c r="B640" s="37"/>
    </row>
    <row r="641" spans="2:2" x14ac:dyDescent="0.2">
      <c r="B641" s="37"/>
    </row>
    <row r="642" spans="2:2" x14ac:dyDescent="0.2">
      <c r="B642" s="37"/>
    </row>
    <row r="643" spans="2:2" x14ac:dyDescent="0.2">
      <c r="B643" s="37"/>
    </row>
    <row r="644" spans="2:2" x14ac:dyDescent="0.2">
      <c r="B644" s="37"/>
    </row>
    <row r="645" spans="2:2" x14ac:dyDescent="0.2">
      <c r="B645" s="37"/>
    </row>
    <row r="646" spans="2:2" x14ac:dyDescent="0.2">
      <c r="B646" s="37"/>
    </row>
    <row r="647" spans="2:2" x14ac:dyDescent="0.2">
      <c r="B647" s="37"/>
    </row>
    <row r="648" spans="2:2" x14ac:dyDescent="0.2">
      <c r="B648" s="37"/>
    </row>
    <row r="649" spans="2:2" x14ac:dyDescent="0.2">
      <c r="B649" s="37"/>
    </row>
    <row r="650" spans="2:2" x14ac:dyDescent="0.2">
      <c r="B650" s="37"/>
    </row>
    <row r="651" spans="2:2" x14ac:dyDescent="0.2">
      <c r="B651" s="37"/>
    </row>
    <row r="652" spans="2:2" x14ac:dyDescent="0.2">
      <c r="B652" s="37"/>
    </row>
    <row r="653" spans="2:2" x14ac:dyDescent="0.2">
      <c r="B653" s="37"/>
    </row>
    <row r="654" spans="2:2" x14ac:dyDescent="0.2">
      <c r="B654" s="37"/>
    </row>
    <row r="655" spans="2:2" x14ac:dyDescent="0.2">
      <c r="B655" s="37"/>
    </row>
    <row r="656" spans="2:2" x14ac:dyDescent="0.2">
      <c r="B656" s="37"/>
    </row>
    <row r="657" spans="2:2" x14ac:dyDescent="0.2">
      <c r="B657" s="37"/>
    </row>
    <row r="658" spans="2:2" x14ac:dyDescent="0.2">
      <c r="B658" s="37"/>
    </row>
    <row r="659" spans="2:2" x14ac:dyDescent="0.2">
      <c r="B659" s="37"/>
    </row>
    <row r="660" spans="2:2" x14ac:dyDescent="0.2">
      <c r="B660" s="37"/>
    </row>
    <row r="661" spans="2:2" x14ac:dyDescent="0.2">
      <c r="B661" s="37"/>
    </row>
    <row r="662" spans="2:2" x14ac:dyDescent="0.2">
      <c r="B662" s="37"/>
    </row>
    <row r="663" spans="2:2" x14ac:dyDescent="0.2">
      <c r="B663" s="37"/>
    </row>
    <row r="664" spans="2:2" x14ac:dyDescent="0.2">
      <c r="B664" s="37"/>
    </row>
    <row r="665" spans="2:2" x14ac:dyDescent="0.2">
      <c r="B665" s="37"/>
    </row>
    <row r="666" spans="2:2" x14ac:dyDescent="0.2">
      <c r="B666" s="37"/>
    </row>
    <row r="667" spans="2:2" x14ac:dyDescent="0.2">
      <c r="B667" s="37"/>
    </row>
    <row r="668" spans="2:2" x14ac:dyDescent="0.2">
      <c r="B668" s="37"/>
    </row>
    <row r="669" spans="2:2" x14ac:dyDescent="0.2">
      <c r="B669" s="37"/>
    </row>
    <row r="670" spans="2:2" x14ac:dyDescent="0.2">
      <c r="B670" s="37"/>
    </row>
    <row r="671" spans="2:2" x14ac:dyDescent="0.2">
      <c r="B671" s="37"/>
    </row>
    <row r="672" spans="2:2" x14ac:dyDescent="0.2">
      <c r="B672" s="37"/>
    </row>
    <row r="673" spans="2:2" x14ac:dyDescent="0.2">
      <c r="B673" s="37"/>
    </row>
    <row r="674" spans="2:2" x14ac:dyDescent="0.2">
      <c r="B674" s="37"/>
    </row>
    <row r="675" spans="2:2" x14ac:dyDescent="0.2">
      <c r="B675" s="37"/>
    </row>
    <row r="676" spans="2:2" x14ac:dyDescent="0.2">
      <c r="B676" s="37"/>
    </row>
    <row r="677" spans="2:2" x14ac:dyDescent="0.2">
      <c r="B677" s="37"/>
    </row>
    <row r="678" spans="2:2" x14ac:dyDescent="0.2">
      <c r="B678" s="37"/>
    </row>
    <row r="679" spans="2:2" x14ac:dyDescent="0.2">
      <c r="B679" s="37"/>
    </row>
    <row r="680" spans="2:2" x14ac:dyDescent="0.2">
      <c r="B680" s="37"/>
    </row>
    <row r="681" spans="2:2" x14ac:dyDescent="0.2">
      <c r="B681" s="37"/>
    </row>
    <row r="682" spans="2:2" x14ac:dyDescent="0.2">
      <c r="B682" s="37"/>
    </row>
    <row r="683" spans="2:2" x14ac:dyDescent="0.2">
      <c r="B683" s="37"/>
    </row>
    <row r="684" spans="2:2" x14ac:dyDescent="0.2">
      <c r="B684" s="37"/>
    </row>
    <row r="685" spans="2:2" x14ac:dyDescent="0.2">
      <c r="B685" s="37"/>
    </row>
    <row r="686" spans="2:2" x14ac:dyDescent="0.2">
      <c r="B686" s="37"/>
    </row>
    <row r="687" spans="2:2" x14ac:dyDescent="0.2">
      <c r="B687" s="37"/>
    </row>
    <row r="688" spans="2:2" x14ac:dyDescent="0.2">
      <c r="B688" s="37"/>
    </row>
    <row r="689" spans="2:2" x14ac:dyDescent="0.2">
      <c r="B689" s="37"/>
    </row>
    <row r="690" spans="2:2" x14ac:dyDescent="0.2">
      <c r="B690" s="37"/>
    </row>
    <row r="691" spans="2:2" x14ac:dyDescent="0.2">
      <c r="B691" s="37"/>
    </row>
    <row r="692" spans="2:2" x14ac:dyDescent="0.2">
      <c r="B692" s="37"/>
    </row>
    <row r="693" spans="2:2" x14ac:dyDescent="0.2">
      <c r="B693" s="37"/>
    </row>
    <row r="694" spans="2:2" x14ac:dyDescent="0.2">
      <c r="B694" s="37"/>
    </row>
    <row r="695" spans="2:2" x14ac:dyDescent="0.2">
      <c r="B695" s="37"/>
    </row>
    <row r="696" spans="2:2" x14ac:dyDescent="0.2">
      <c r="B696" s="37"/>
    </row>
    <row r="697" spans="2:2" x14ac:dyDescent="0.2">
      <c r="B697" s="37"/>
    </row>
    <row r="698" spans="2:2" x14ac:dyDescent="0.2">
      <c r="B698" s="37"/>
    </row>
    <row r="699" spans="2:2" x14ac:dyDescent="0.2">
      <c r="B699" s="37"/>
    </row>
    <row r="700" spans="2:2" x14ac:dyDescent="0.2">
      <c r="B700" s="37"/>
    </row>
    <row r="701" spans="2:2" x14ac:dyDescent="0.2">
      <c r="B701" s="37"/>
    </row>
    <row r="702" spans="2:2" x14ac:dyDescent="0.2">
      <c r="B702" s="37"/>
    </row>
    <row r="703" spans="2:2" x14ac:dyDescent="0.2">
      <c r="B703" s="37"/>
    </row>
    <row r="704" spans="2:2" x14ac:dyDescent="0.2">
      <c r="B704" s="37"/>
    </row>
    <row r="705" spans="2:2" x14ac:dyDescent="0.2">
      <c r="B705" s="37"/>
    </row>
    <row r="706" spans="2:2" x14ac:dyDescent="0.2">
      <c r="B706" s="37"/>
    </row>
    <row r="707" spans="2:2" x14ac:dyDescent="0.2">
      <c r="B707" s="37"/>
    </row>
    <row r="708" spans="2:2" x14ac:dyDescent="0.2">
      <c r="B708" s="37"/>
    </row>
    <row r="709" spans="2:2" x14ac:dyDescent="0.2">
      <c r="B709" s="37"/>
    </row>
    <row r="710" spans="2:2" x14ac:dyDescent="0.2">
      <c r="B710" s="37"/>
    </row>
    <row r="711" spans="2:2" x14ac:dyDescent="0.2">
      <c r="B711" s="37"/>
    </row>
    <row r="712" spans="2:2" x14ac:dyDescent="0.2">
      <c r="B712" s="37"/>
    </row>
    <row r="713" spans="2:2" x14ac:dyDescent="0.2">
      <c r="B713" s="37"/>
    </row>
    <row r="714" spans="2:2" x14ac:dyDescent="0.2">
      <c r="B714" s="37"/>
    </row>
    <row r="715" spans="2:2" x14ac:dyDescent="0.2">
      <c r="B715" s="37"/>
    </row>
    <row r="716" spans="2:2" x14ac:dyDescent="0.2">
      <c r="B716" s="37"/>
    </row>
    <row r="717" spans="2:2" x14ac:dyDescent="0.2">
      <c r="B717" s="37"/>
    </row>
    <row r="718" spans="2:2" x14ac:dyDescent="0.2">
      <c r="B718" s="37"/>
    </row>
    <row r="719" spans="2:2" x14ac:dyDescent="0.2">
      <c r="B719" s="37"/>
    </row>
    <row r="720" spans="2:2" x14ac:dyDescent="0.2">
      <c r="B720" s="37"/>
    </row>
    <row r="721" spans="2:2" x14ac:dyDescent="0.2">
      <c r="B721" s="37"/>
    </row>
    <row r="722" spans="2:2" x14ac:dyDescent="0.2">
      <c r="B722" s="37"/>
    </row>
    <row r="723" spans="2:2" x14ac:dyDescent="0.2">
      <c r="B723" s="37"/>
    </row>
    <row r="724" spans="2:2" x14ac:dyDescent="0.2">
      <c r="B724" s="37"/>
    </row>
    <row r="725" spans="2:2" x14ac:dyDescent="0.2">
      <c r="B725" s="37"/>
    </row>
    <row r="726" spans="2:2" x14ac:dyDescent="0.2">
      <c r="B726" s="37"/>
    </row>
    <row r="727" spans="2:2" x14ac:dyDescent="0.2">
      <c r="B727" s="37"/>
    </row>
    <row r="728" spans="2:2" x14ac:dyDescent="0.2">
      <c r="B728" s="37"/>
    </row>
    <row r="729" spans="2:2" x14ac:dyDescent="0.2">
      <c r="B729" s="37"/>
    </row>
    <row r="730" spans="2:2" x14ac:dyDescent="0.2">
      <c r="B730" s="37"/>
    </row>
    <row r="731" spans="2:2" x14ac:dyDescent="0.2">
      <c r="B731" s="37"/>
    </row>
    <row r="732" spans="2:2" x14ac:dyDescent="0.2">
      <c r="B732" s="37"/>
    </row>
    <row r="733" spans="2:2" x14ac:dyDescent="0.2">
      <c r="B733" s="37"/>
    </row>
    <row r="734" spans="2:2" x14ac:dyDescent="0.2">
      <c r="B734" s="37"/>
    </row>
    <row r="735" spans="2:2" x14ac:dyDescent="0.2">
      <c r="B735" s="37"/>
    </row>
    <row r="736" spans="2:2" x14ac:dyDescent="0.2">
      <c r="B736" s="37"/>
    </row>
    <row r="737" spans="2:2" x14ac:dyDescent="0.2">
      <c r="B737" s="37"/>
    </row>
    <row r="738" spans="2:2" x14ac:dyDescent="0.2">
      <c r="B738" s="37"/>
    </row>
    <row r="739" spans="2:2" x14ac:dyDescent="0.2">
      <c r="B739" s="37"/>
    </row>
    <row r="740" spans="2:2" x14ac:dyDescent="0.2">
      <c r="B740" s="37"/>
    </row>
    <row r="741" spans="2:2" x14ac:dyDescent="0.2">
      <c r="B741" s="37"/>
    </row>
    <row r="742" spans="2:2" x14ac:dyDescent="0.2">
      <c r="B742" s="37"/>
    </row>
    <row r="743" spans="2:2" x14ac:dyDescent="0.2">
      <c r="B743" s="37"/>
    </row>
    <row r="744" spans="2:2" x14ac:dyDescent="0.2">
      <c r="B744" s="37"/>
    </row>
    <row r="745" spans="2:2" x14ac:dyDescent="0.2">
      <c r="B745" s="37"/>
    </row>
    <row r="746" spans="2:2" x14ac:dyDescent="0.2">
      <c r="B746" s="37"/>
    </row>
    <row r="747" spans="2:2" x14ac:dyDescent="0.2">
      <c r="B747" s="37"/>
    </row>
    <row r="748" spans="2:2" x14ac:dyDescent="0.2">
      <c r="B748" s="37"/>
    </row>
    <row r="749" spans="2:2" x14ac:dyDescent="0.2">
      <c r="B749" s="37"/>
    </row>
    <row r="750" spans="2:2" x14ac:dyDescent="0.2">
      <c r="B750" s="37"/>
    </row>
    <row r="751" spans="2:2" x14ac:dyDescent="0.2">
      <c r="B751" s="37"/>
    </row>
    <row r="752" spans="2:2" x14ac:dyDescent="0.2">
      <c r="B752" s="37"/>
    </row>
    <row r="753" spans="2:2" x14ac:dyDescent="0.2">
      <c r="B753" s="37"/>
    </row>
    <row r="754" spans="2:2" x14ac:dyDescent="0.2">
      <c r="B754" s="37"/>
    </row>
    <row r="755" spans="2:2" x14ac:dyDescent="0.2">
      <c r="B755" s="37"/>
    </row>
    <row r="756" spans="2:2" x14ac:dyDescent="0.2">
      <c r="B756" s="37"/>
    </row>
    <row r="757" spans="2:2" x14ac:dyDescent="0.2">
      <c r="B757" s="37"/>
    </row>
    <row r="758" spans="2:2" x14ac:dyDescent="0.2">
      <c r="B758" s="37"/>
    </row>
    <row r="759" spans="2:2" x14ac:dyDescent="0.2">
      <c r="B759" s="37"/>
    </row>
    <row r="760" spans="2:2" x14ac:dyDescent="0.2">
      <c r="B760" s="37"/>
    </row>
    <row r="761" spans="2:2" x14ac:dyDescent="0.2">
      <c r="B761" s="37"/>
    </row>
    <row r="762" spans="2:2" x14ac:dyDescent="0.2">
      <c r="B762" s="37"/>
    </row>
    <row r="763" spans="2:2" x14ac:dyDescent="0.2">
      <c r="B763" s="37"/>
    </row>
    <row r="764" spans="2:2" x14ac:dyDescent="0.2">
      <c r="B764" s="37"/>
    </row>
    <row r="765" spans="2:2" x14ac:dyDescent="0.2">
      <c r="B765" s="37"/>
    </row>
    <row r="766" spans="2:2" x14ac:dyDescent="0.2">
      <c r="B766" s="37"/>
    </row>
    <row r="767" spans="2:2" x14ac:dyDescent="0.2">
      <c r="B767" s="37"/>
    </row>
    <row r="768" spans="2:2" x14ac:dyDescent="0.2">
      <c r="B768" s="37"/>
    </row>
    <row r="769" spans="2:2" x14ac:dyDescent="0.2">
      <c r="B769" s="37"/>
    </row>
    <row r="770" spans="2:2" x14ac:dyDescent="0.2">
      <c r="B770" s="37"/>
    </row>
    <row r="771" spans="2:2" x14ac:dyDescent="0.2">
      <c r="B771" s="37"/>
    </row>
    <row r="772" spans="2:2" x14ac:dyDescent="0.2">
      <c r="B772" s="37"/>
    </row>
    <row r="773" spans="2:2" x14ac:dyDescent="0.2">
      <c r="B773" s="37"/>
    </row>
    <row r="774" spans="2:2" x14ac:dyDescent="0.2">
      <c r="B774" s="37"/>
    </row>
    <row r="775" spans="2:2" x14ac:dyDescent="0.2">
      <c r="B775" s="37"/>
    </row>
    <row r="776" spans="2:2" x14ac:dyDescent="0.2">
      <c r="B776" s="37"/>
    </row>
    <row r="777" spans="2:2" x14ac:dyDescent="0.2">
      <c r="B777" s="37"/>
    </row>
    <row r="778" spans="2:2" x14ac:dyDescent="0.2">
      <c r="B778" s="37"/>
    </row>
    <row r="779" spans="2:2" x14ac:dyDescent="0.2">
      <c r="B779" s="37"/>
    </row>
    <row r="780" spans="2:2" x14ac:dyDescent="0.2">
      <c r="B780" s="37"/>
    </row>
    <row r="781" spans="2:2" x14ac:dyDescent="0.2">
      <c r="B781" s="37"/>
    </row>
    <row r="782" spans="2:2" x14ac:dyDescent="0.2">
      <c r="B782" s="37"/>
    </row>
    <row r="783" spans="2:2" x14ac:dyDescent="0.2">
      <c r="B783" s="37"/>
    </row>
    <row r="784" spans="2:2" x14ac:dyDescent="0.2">
      <c r="B784" s="37"/>
    </row>
    <row r="785" spans="2:2" x14ac:dyDescent="0.2">
      <c r="B785" s="37"/>
    </row>
    <row r="786" spans="2:2" x14ac:dyDescent="0.2">
      <c r="B786" s="37"/>
    </row>
    <row r="787" spans="2:2" x14ac:dyDescent="0.2">
      <c r="B787" s="37"/>
    </row>
    <row r="788" spans="2:2" x14ac:dyDescent="0.2">
      <c r="B788" s="37"/>
    </row>
    <row r="789" spans="2:2" x14ac:dyDescent="0.2">
      <c r="B789" s="37"/>
    </row>
    <row r="790" spans="2:2" x14ac:dyDescent="0.2">
      <c r="B790" s="37"/>
    </row>
    <row r="791" spans="2:2" x14ac:dyDescent="0.2">
      <c r="B791" s="37"/>
    </row>
    <row r="792" spans="2:2" x14ac:dyDescent="0.2">
      <c r="B792" s="37"/>
    </row>
    <row r="793" spans="2:2" x14ac:dyDescent="0.2">
      <c r="B793" s="37"/>
    </row>
    <row r="794" spans="2:2" x14ac:dyDescent="0.2">
      <c r="B794" s="37"/>
    </row>
    <row r="795" spans="2:2" x14ac:dyDescent="0.2">
      <c r="B795" s="37"/>
    </row>
    <row r="796" spans="2:2" x14ac:dyDescent="0.2">
      <c r="B796" s="37"/>
    </row>
    <row r="797" spans="2:2" x14ac:dyDescent="0.2">
      <c r="B797" s="37"/>
    </row>
    <row r="798" spans="2:2" x14ac:dyDescent="0.2">
      <c r="B798" s="37"/>
    </row>
    <row r="799" spans="2:2" x14ac:dyDescent="0.2">
      <c r="B799" s="37"/>
    </row>
    <row r="800" spans="2:2" x14ac:dyDescent="0.2">
      <c r="B800" s="37"/>
    </row>
    <row r="801" spans="2:2" x14ac:dyDescent="0.2">
      <c r="B801" s="37"/>
    </row>
    <row r="802" spans="2:2" x14ac:dyDescent="0.2">
      <c r="B802" s="37"/>
    </row>
    <row r="803" spans="2:2" x14ac:dyDescent="0.2">
      <c r="B803" s="37"/>
    </row>
    <row r="804" spans="2:2" x14ac:dyDescent="0.2">
      <c r="B804" s="37"/>
    </row>
    <row r="805" spans="2:2" x14ac:dyDescent="0.2">
      <c r="B805" s="37"/>
    </row>
    <row r="806" spans="2:2" x14ac:dyDescent="0.2">
      <c r="B806" s="37"/>
    </row>
    <row r="807" spans="2:2" x14ac:dyDescent="0.2">
      <c r="B807" s="37"/>
    </row>
    <row r="808" spans="2:2" x14ac:dyDescent="0.2">
      <c r="B808" s="37"/>
    </row>
    <row r="809" spans="2:2" x14ac:dyDescent="0.2">
      <c r="B809" s="37"/>
    </row>
    <row r="810" spans="2:2" x14ac:dyDescent="0.2">
      <c r="B810" s="37"/>
    </row>
    <row r="811" spans="2:2" x14ac:dyDescent="0.2">
      <c r="B811" s="37"/>
    </row>
    <row r="812" spans="2:2" x14ac:dyDescent="0.2">
      <c r="B812" s="37"/>
    </row>
    <row r="813" spans="2:2" x14ac:dyDescent="0.2">
      <c r="B813" s="37"/>
    </row>
    <row r="814" spans="2:2" x14ac:dyDescent="0.2">
      <c r="B814" s="37"/>
    </row>
    <row r="815" spans="2:2" x14ac:dyDescent="0.2">
      <c r="B815" s="37"/>
    </row>
    <row r="816" spans="2:2" x14ac:dyDescent="0.2">
      <c r="B816" s="37"/>
    </row>
    <row r="817" spans="2:2" x14ac:dyDescent="0.2">
      <c r="B817" s="37"/>
    </row>
    <row r="818" spans="2:2" x14ac:dyDescent="0.2">
      <c r="B818" s="37"/>
    </row>
    <row r="819" spans="2:2" x14ac:dyDescent="0.2">
      <c r="B819" s="37"/>
    </row>
    <row r="820" spans="2:2" x14ac:dyDescent="0.2">
      <c r="B820" s="37"/>
    </row>
    <row r="821" spans="2:2" x14ac:dyDescent="0.2">
      <c r="B821" s="37"/>
    </row>
    <row r="822" spans="2:2" x14ac:dyDescent="0.2">
      <c r="B822" s="37"/>
    </row>
    <row r="823" spans="2:2" x14ac:dyDescent="0.2">
      <c r="B823" s="37"/>
    </row>
    <row r="824" spans="2:2" x14ac:dyDescent="0.2">
      <c r="B824" s="37"/>
    </row>
    <row r="825" spans="2:2" x14ac:dyDescent="0.2">
      <c r="B825" s="37"/>
    </row>
    <row r="826" spans="2:2" x14ac:dyDescent="0.2">
      <c r="B826" s="37"/>
    </row>
    <row r="827" spans="2:2" x14ac:dyDescent="0.2">
      <c r="B827" s="37"/>
    </row>
    <row r="828" spans="2:2" x14ac:dyDescent="0.2">
      <c r="B828" s="37"/>
    </row>
    <row r="829" spans="2:2" x14ac:dyDescent="0.2">
      <c r="B829" s="37"/>
    </row>
    <row r="830" spans="2:2" x14ac:dyDescent="0.2">
      <c r="B830" s="37"/>
    </row>
    <row r="831" spans="2:2" x14ac:dyDescent="0.2">
      <c r="B831" s="37"/>
    </row>
    <row r="832" spans="2:2" x14ac:dyDescent="0.2">
      <c r="B832" s="37"/>
    </row>
    <row r="833" spans="2:2" x14ac:dyDescent="0.2">
      <c r="B833" s="37"/>
    </row>
    <row r="834" spans="2:2" x14ac:dyDescent="0.2">
      <c r="B834" s="37"/>
    </row>
    <row r="835" spans="2:2" x14ac:dyDescent="0.2">
      <c r="B835" s="37"/>
    </row>
    <row r="836" spans="2:2" x14ac:dyDescent="0.2">
      <c r="B836" s="37"/>
    </row>
    <row r="837" spans="2:2" x14ac:dyDescent="0.2">
      <c r="B837" s="37"/>
    </row>
    <row r="838" spans="2:2" x14ac:dyDescent="0.2">
      <c r="B838" s="37"/>
    </row>
    <row r="839" spans="2:2" x14ac:dyDescent="0.2">
      <c r="B839" s="37"/>
    </row>
    <row r="840" spans="2:2" x14ac:dyDescent="0.2">
      <c r="B840" s="37"/>
    </row>
    <row r="841" spans="2:2" x14ac:dyDescent="0.2">
      <c r="B841" s="37"/>
    </row>
    <row r="842" spans="2:2" x14ac:dyDescent="0.2">
      <c r="B842" s="37"/>
    </row>
    <row r="843" spans="2:2" x14ac:dyDescent="0.2">
      <c r="B843" s="37"/>
    </row>
    <row r="844" spans="2:2" x14ac:dyDescent="0.2">
      <c r="B844" s="37"/>
    </row>
    <row r="845" spans="2:2" x14ac:dyDescent="0.2">
      <c r="B845" s="37"/>
    </row>
    <row r="846" spans="2:2" x14ac:dyDescent="0.2">
      <c r="B846" s="37"/>
    </row>
    <row r="847" spans="2:2" x14ac:dyDescent="0.2">
      <c r="B847" s="37"/>
    </row>
    <row r="848" spans="2:2" x14ac:dyDescent="0.2">
      <c r="B848" s="37"/>
    </row>
    <row r="849" spans="2:2" x14ac:dyDescent="0.2">
      <c r="B849" s="37"/>
    </row>
    <row r="850" spans="2:2" x14ac:dyDescent="0.2">
      <c r="B850" s="37"/>
    </row>
    <row r="851" spans="2:2" x14ac:dyDescent="0.2">
      <c r="B851" s="37"/>
    </row>
    <row r="852" spans="2:2" x14ac:dyDescent="0.2">
      <c r="B852" s="37"/>
    </row>
    <row r="853" spans="2:2" x14ac:dyDescent="0.2">
      <c r="B853" s="37"/>
    </row>
    <row r="854" spans="2:2" x14ac:dyDescent="0.2">
      <c r="B854" s="37"/>
    </row>
    <row r="855" spans="2:2" x14ac:dyDescent="0.2">
      <c r="B855" s="37"/>
    </row>
    <row r="856" spans="2:2" x14ac:dyDescent="0.2">
      <c r="B856" s="37"/>
    </row>
    <row r="857" spans="2:2" x14ac:dyDescent="0.2">
      <c r="B857" s="37"/>
    </row>
    <row r="858" spans="2:2" x14ac:dyDescent="0.2">
      <c r="B858" s="37"/>
    </row>
    <row r="859" spans="2:2" x14ac:dyDescent="0.2">
      <c r="B859" s="37"/>
    </row>
    <row r="860" spans="2:2" x14ac:dyDescent="0.2">
      <c r="B860" s="37"/>
    </row>
    <row r="861" spans="2:2" x14ac:dyDescent="0.2">
      <c r="B861" s="37"/>
    </row>
    <row r="862" spans="2:2" x14ac:dyDescent="0.2">
      <c r="B862" s="37"/>
    </row>
    <row r="863" spans="2:2" x14ac:dyDescent="0.2">
      <c r="B863" s="37"/>
    </row>
    <row r="864" spans="2:2" x14ac:dyDescent="0.2">
      <c r="B864" s="37"/>
    </row>
    <row r="865" spans="2:2" x14ac:dyDescent="0.2">
      <c r="B865" s="37"/>
    </row>
    <row r="866" spans="2:2" x14ac:dyDescent="0.2">
      <c r="B866" s="37"/>
    </row>
    <row r="867" spans="2:2" x14ac:dyDescent="0.2">
      <c r="B867" s="37"/>
    </row>
    <row r="868" spans="2:2" x14ac:dyDescent="0.2">
      <c r="B868" s="37"/>
    </row>
    <row r="869" spans="2:2" x14ac:dyDescent="0.2">
      <c r="B869" s="37"/>
    </row>
    <row r="870" spans="2:2" x14ac:dyDescent="0.2">
      <c r="B870" s="37"/>
    </row>
    <row r="871" spans="2:2" x14ac:dyDescent="0.2">
      <c r="B871" s="37"/>
    </row>
    <row r="872" spans="2:2" x14ac:dyDescent="0.2">
      <c r="B872" s="37"/>
    </row>
    <row r="873" spans="2:2" x14ac:dyDescent="0.2">
      <c r="B873" s="37"/>
    </row>
    <row r="874" spans="2:2" x14ac:dyDescent="0.2">
      <c r="B874" s="37"/>
    </row>
    <row r="875" spans="2:2" x14ac:dyDescent="0.2">
      <c r="B875" s="37"/>
    </row>
    <row r="876" spans="2:2" x14ac:dyDescent="0.2">
      <c r="B876" s="37"/>
    </row>
    <row r="877" spans="2:2" x14ac:dyDescent="0.2">
      <c r="B877" s="37"/>
    </row>
    <row r="878" spans="2:2" x14ac:dyDescent="0.2">
      <c r="B878" s="37"/>
    </row>
    <row r="879" spans="2:2" x14ac:dyDescent="0.2">
      <c r="B879" s="37"/>
    </row>
    <row r="880" spans="2:2" x14ac:dyDescent="0.2">
      <c r="B880" s="37"/>
    </row>
    <row r="881" spans="2:2" x14ac:dyDescent="0.2">
      <c r="B881" s="37"/>
    </row>
    <row r="882" spans="2:2" x14ac:dyDescent="0.2">
      <c r="B882" s="37"/>
    </row>
    <row r="883" spans="2:2" x14ac:dyDescent="0.2">
      <c r="B883" s="37"/>
    </row>
    <row r="884" spans="2:2" x14ac:dyDescent="0.2">
      <c r="B884" s="37"/>
    </row>
    <row r="885" spans="2:2" x14ac:dyDescent="0.2">
      <c r="B885" s="37"/>
    </row>
    <row r="886" spans="2:2" x14ac:dyDescent="0.2">
      <c r="B886" s="37"/>
    </row>
    <row r="887" spans="2:2" x14ac:dyDescent="0.2">
      <c r="B887" s="37"/>
    </row>
    <row r="888" spans="2:2" x14ac:dyDescent="0.2">
      <c r="B888" s="37"/>
    </row>
    <row r="889" spans="2:2" x14ac:dyDescent="0.2">
      <c r="B889" s="37"/>
    </row>
    <row r="890" spans="2:2" x14ac:dyDescent="0.2">
      <c r="B890" s="37"/>
    </row>
    <row r="891" spans="2:2" x14ac:dyDescent="0.2">
      <c r="B891" s="37"/>
    </row>
    <row r="892" spans="2:2" x14ac:dyDescent="0.2">
      <c r="B892" s="37"/>
    </row>
    <row r="893" spans="2:2" x14ac:dyDescent="0.2">
      <c r="B893" s="37"/>
    </row>
    <row r="894" spans="2:2" x14ac:dyDescent="0.2">
      <c r="B894" s="37"/>
    </row>
    <row r="895" spans="2:2" x14ac:dyDescent="0.2">
      <c r="B895" s="37"/>
    </row>
    <row r="896" spans="2:2" x14ac:dyDescent="0.2">
      <c r="B896" s="37"/>
    </row>
    <row r="897" spans="2:2" x14ac:dyDescent="0.2">
      <c r="B897" s="37"/>
    </row>
    <row r="898" spans="2:2" x14ac:dyDescent="0.2">
      <c r="B898" s="37"/>
    </row>
    <row r="899" spans="2:2" x14ac:dyDescent="0.2">
      <c r="B899" s="37"/>
    </row>
    <row r="900" spans="2:2" x14ac:dyDescent="0.2">
      <c r="B900" s="37"/>
    </row>
    <row r="901" spans="2:2" x14ac:dyDescent="0.2">
      <c r="B901" s="37"/>
    </row>
    <row r="902" spans="2:2" x14ac:dyDescent="0.2">
      <c r="B902" s="37"/>
    </row>
    <row r="903" spans="2:2" x14ac:dyDescent="0.2">
      <c r="B903" s="37"/>
    </row>
    <row r="904" spans="2:2" x14ac:dyDescent="0.2">
      <c r="B904" s="37"/>
    </row>
    <row r="905" spans="2:2" x14ac:dyDescent="0.2">
      <c r="B905" s="37"/>
    </row>
    <row r="906" spans="2:2" x14ac:dyDescent="0.2">
      <c r="B906" s="37"/>
    </row>
    <row r="907" spans="2:2" x14ac:dyDescent="0.2">
      <c r="B907" s="37"/>
    </row>
    <row r="908" spans="2:2" x14ac:dyDescent="0.2">
      <c r="B908" s="37"/>
    </row>
    <row r="909" spans="2:2" x14ac:dyDescent="0.2">
      <c r="B909" s="37"/>
    </row>
    <row r="910" spans="2:2" x14ac:dyDescent="0.2">
      <c r="B910" s="37"/>
    </row>
    <row r="911" spans="2:2" x14ac:dyDescent="0.2">
      <c r="B911" s="37"/>
    </row>
    <row r="912" spans="2:2" x14ac:dyDescent="0.2">
      <c r="B912" s="37"/>
    </row>
    <row r="913" spans="2:2" x14ac:dyDescent="0.2">
      <c r="B913" s="37"/>
    </row>
    <row r="914" spans="2:2" x14ac:dyDescent="0.2">
      <c r="B914" s="37"/>
    </row>
    <row r="915" spans="2:2" x14ac:dyDescent="0.2">
      <c r="B915" s="37"/>
    </row>
    <row r="916" spans="2:2" x14ac:dyDescent="0.2">
      <c r="B916" s="37"/>
    </row>
    <row r="917" spans="2:2" x14ac:dyDescent="0.2">
      <c r="B917" s="37"/>
    </row>
    <row r="918" spans="2:2" x14ac:dyDescent="0.2">
      <c r="B918" s="37"/>
    </row>
    <row r="919" spans="2:2" x14ac:dyDescent="0.2">
      <c r="B919" s="37"/>
    </row>
    <row r="920" spans="2:2" x14ac:dyDescent="0.2">
      <c r="B920" s="37"/>
    </row>
    <row r="921" spans="2:2" x14ac:dyDescent="0.2">
      <c r="B921" s="37"/>
    </row>
    <row r="922" spans="2:2" x14ac:dyDescent="0.2">
      <c r="B922" s="37"/>
    </row>
    <row r="923" spans="2:2" x14ac:dyDescent="0.2">
      <c r="B923" s="37"/>
    </row>
    <row r="924" spans="2:2" x14ac:dyDescent="0.2">
      <c r="B924" s="37"/>
    </row>
    <row r="925" spans="2:2" x14ac:dyDescent="0.2">
      <c r="B925" s="37"/>
    </row>
    <row r="926" spans="2:2" x14ac:dyDescent="0.2">
      <c r="B926" s="37"/>
    </row>
    <row r="927" spans="2:2" x14ac:dyDescent="0.2">
      <c r="B927" s="37"/>
    </row>
    <row r="928" spans="2:2" x14ac:dyDescent="0.2">
      <c r="B928" s="37"/>
    </row>
    <row r="929" spans="2:2" x14ac:dyDescent="0.2">
      <c r="B929" s="37"/>
    </row>
    <row r="930" spans="2:2" x14ac:dyDescent="0.2">
      <c r="B930" s="37"/>
    </row>
    <row r="931" spans="2:2" x14ac:dyDescent="0.2">
      <c r="B931" s="37"/>
    </row>
    <row r="932" spans="2:2" x14ac:dyDescent="0.2">
      <c r="B932" s="37"/>
    </row>
    <row r="933" spans="2:2" x14ac:dyDescent="0.2">
      <c r="B933" s="37"/>
    </row>
    <row r="934" spans="2:2" x14ac:dyDescent="0.2">
      <c r="B934" s="37"/>
    </row>
    <row r="935" spans="2:2" x14ac:dyDescent="0.2">
      <c r="B935" s="37"/>
    </row>
    <row r="936" spans="2:2" x14ac:dyDescent="0.2">
      <c r="B936" s="37"/>
    </row>
    <row r="937" spans="2:2" x14ac:dyDescent="0.2">
      <c r="B937" s="37"/>
    </row>
    <row r="938" spans="2:2" x14ac:dyDescent="0.2">
      <c r="B938" s="37"/>
    </row>
    <row r="939" spans="2:2" x14ac:dyDescent="0.2">
      <c r="B939" s="37"/>
    </row>
    <row r="940" spans="2:2" x14ac:dyDescent="0.2">
      <c r="B940" s="37"/>
    </row>
    <row r="941" spans="2:2" x14ac:dyDescent="0.2">
      <c r="B941" s="37"/>
    </row>
    <row r="942" spans="2:2" x14ac:dyDescent="0.2">
      <c r="B942" s="37"/>
    </row>
    <row r="943" spans="2:2" x14ac:dyDescent="0.2">
      <c r="B943" s="37"/>
    </row>
    <row r="944" spans="2:2" x14ac:dyDescent="0.2">
      <c r="B944" s="37"/>
    </row>
    <row r="945" spans="2:2" x14ac:dyDescent="0.2">
      <c r="B945" s="37"/>
    </row>
    <row r="946" spans="2:2" x14ac:dyDescent="0.2">
      <c r="B946" s="37"/>
    </row>
    <row r="947" spans="2:2" x14ac:dyDescent="0.2">
      <c r="B947" s="37"/>
    </row>
    <row r="948" spans="2:2" x14ac:dyDescent="0.2">
      <c r="B948" s="37"/>
    </row>
    <row r="949" spans="2:2" x14ac:dyDescent="0.2">
      <c r="B949" s="37"/>
    </row>
    <row r="950" spans="2:2" x14ac:dyDescent="0.2">
      <c r="B950" s="37"/>
    </row>
    <row r="951" spans="2:2" x14ac:dyDescent="0.2">
      <c r="B951" s="37"/>
    </row>
    <row r="952" spans="2:2" x14ac:dyDescent="0.2">
      <c r="B952" s="37"/>
    </row>
    <row r="953" spans="2:2" x14ac:dyDescent="0.2">
      <c r="B953" s="37"/>
    </row>
    <row r="954" spans="2:2" x14ac:dyDescent="0.2">
      <c r="B954" s="37"/>
    </row>
    <row r="955" spans="2:2" x14ac:dyDescent="0.2">
      <c r="B955" s="37"/>
    </row>
    <row r="956" spans="2:2" x14ac:dyDescent="0.2">
      <c r="B956" s="37"/>
    </row>
    <row r="957" spans="2:2" x14ac:dyDescent="0.2">
      <c r="B957" s="37"/>
    </row>
    <row r="958" spans="2:2" x14ac:dyDescent="0.2">
      <c r="B958" s="37"/>
    </row>
    <row r="959" spans="2:2" x14ac:dyDescent="0.2">
      <c r="B959" s="37"/>
    </row>
    <row r="960" spans="2:2" x14ac:dyDescent="0.2">
      <c r="B960" s="37"/>
    </row>
    <row r="961" spans="2:2" x14ac:dyDescent="0.2">
      <c r="B961" s="37"/>
    </row>
    <row r="962" spans="2:2" x14ac:dyDescent="0.2">
      <c r="B962" s="37"/>
    </row>
    <row r="963" spans="2:2" x14ac:dyDescent="0.2">
      <c r="B963" s="37"/>
    </row>
    <row r="964" spans="2:2" x14ac:dyDescent="0.2">
      <c r="B964" s="37"/>
    </row>
    <row r="965" spans="2:2" x14ac:dyDescent="0.2">
      <c r="B965" s="37"/>
    </row>
    <row r="966" spans="2:2" x14ac:dyDescent="0.2">
      <c r="B966" s="37"/>
    </row>
    <row r="967" spans="2:2" x14ac:dyDescent="0.2">
      <c r="B967" s="37"/>
    </row>
    <row r="968" spans="2:2" x14ac:dyDescent="0.2">
      <c r="B968" s="37"/>
    </row>
    <row r="969" spans="2:2" x14ac:dyDescent="0.2">
      <c r="B969" s="37"/>
    </row>
    <row r="970" spans="2:2" x14ac:dyDescent="0.2">
      <c r="B970" s="37"/>
    </row>
    <row r="971" spans="2:2" x14ac:dyDescent="0.2">
      <c r="B971" s="37"/>
    </row>
    <row r="972" spans="2:2" x14ac:dyDescent="0.2">
      <c r="B972" s="37"/>
    </row>
    <row r="973" spans="2:2" x14ac:dyDescent="0.2">
      <c r="B973" s="37"/>
    </row>
    <row r="974" spans="2:2" x14ac:dyDescent="0.2">
      <c r="B974" s="37"/>
    </row>
    <row r="975" spans="2:2" x14ac:dyDescent="0.2">
      <c r="B975" s="37"/>
    </row>
    <row r="976" spans="2:2" x14ac:dyDescent="0.2">
      <c r="B976" s="37"/>
    </row>
    <row r="977" spans="2:2" x14ac:dyDescent="0.2">
      <c r="B977" s="37"/>
    </row>
    <row r="978" spans="2:2" x14ac:dyDescent="0.2">
      <c r="B978" s="37"/>
    </row>
    <row r="979" spans="2:2" x14ac:dyDescent="0.2">
      <c r="B979" s="37"/>
    </row>
    <row r="980" spans="2:2" x14ac:dyDescent="0.2">
      <c r="B980" s="37"/>
    </row>
    <row r="981" spans="2:2" x14ac:dyDescent="0.2">
      <c r="B981" s="37"/>
    </row>
    <row r="982" spans="2:2" x14ac:dyDescent="0.2">
      <c r="B982" s="37"/>
    </row>
    <row r="983" spans="2:2" x14ac:dyDescent="0.2">
      <c r="B983" s="37"/>
    </row>
    <row r="984" spans="2:2" x14ac:dyDescent="0.2">
      <c r="B984" s="37"/>
    </row>
    <row r="985" spans="2:2" x14ac:dyDescent="0.2">
      <c r="B985" s="37"/>
    </row>
    <row r="986" spans="2:2" x14ac:dyDescent="0.2">
      <c r="B986" s="37"/>
    </row>
    <row r="987" spans="2:2" x14ac:dyDescent="0.2">
      <c r="B987" s="37"/>
    </row>
    <row r="988" spans="2:2" x14ac:dyDescent="0.2">
      <c r="B988" s="37"/>
    </row>
    <row r="989" spans="2:2" x14ac:dyDescent="0.2">
      <c r="B989" s="37"/>
    </row>
    <row r="990" spans="2:2" x14ac:dyDescent="0.2">
      <c r="B990" s="37"/>
    </row>
    <row r="991" spans="2:2" x14ac:dyDescent="0.2">
      <c r="B991" s="37"/>
    </row>
    <row r="992" spans="2:2" x14ac:dyDescent="0.2">
      <c r="B992" s="37"/>
    </row>
    <row r="993" spans="2:2" x14ac:dyDescent="0.2">
      <c r="B993" s="37"/>
    </row>
    <row r="994" spans="2:2" x14ac:dyDescent="0.2">
      <c r="B994" s="37"/>
    </row>
    <row r="995" spans="2:2" x14ac:dyDescent="0.2">
      <c r="B995" s="37"/>
    </row>
    <row r="996" spans="2:2" x14ac:dyDescent="0.2">
      <c r="B996" s="37"/>
    </row>
  </sheetData>
  <mergeCells count="4">
    <mergeCell ref="A1:G1"/>
    <mergeCell ref="A14:B14"/>
    <mergeCell ref="F14:G15"/>
    <mergeCell ref="A15:B15"/>
  </mergeCells>
  <dataValidations count="3">
    <dataValidation type="decimal" operator="equal" allowBlank="1" showDropDown="1" showInputMessage="1" showErrorMessage="1" prompt="La valeur de ce champ est égale à 0 ou il doit rester VIDE" sqref="E3:E13" xr:uid="{00000000-0002-0000-0400-000000000000}">
      <formula1>0</formula1>
    </dataValidation>
    <dataValidation type="decimal" operator="equal" allowBlank="1" showDropDown="1" showInputMessage="1" showErrorMessage="1" prompt="La valeur de ce champ est égale à 1 ou il doit rester VIDE" sqref="D3:D13" xr:uid="{00000000-0002-0000-0400-000001000000}">
      <formula1>1</formula1>
    </dataValidation>
    <dataValidation type="decimal" operator="equal" allowBlank="1" showDropDown="1" showInputMessage="1" showErrorMessage="1" prompt="La valeur de ce champ est égale à 2 ou il doit rester VIDE" sqref="C3:C13" xr:uid="{00000000-0002-0000-0400-000002000000}">
      <formula1>2</formula1>
    </dataValidation>
  </dataValidation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900FF"/>
  </sheetPr>
  <dimension ref="A1:Z1003"/>
  <sheetViews>
    <sheetView workbookViewId="0">
      <selection sqref="A1:G1"/>
    </sheetView>
  </sheetViews>
  <sheetFormatPr baseColWidth="10" defaultColWidth="11.1640625" defaultRowHeight="16" x14ac:dyDescent="0.2"/>
  <cols>
    <col min="1" max="1" width="10.5" customWidth="1"/>
    <col min="2" max="2" width="81" customWidth="1"/>
    <col min="3" max="5" width="10.5" customWidth="1"/>
    <col min="6" max="6" width="31.1640625" customWidth="1"/>
    <col min="7" max="7" width="32.6640625" style="43" bestFit="1" customWidth="1"/>
    <col min="8" max="8" width="26.1640625" customWidth="1"/>
    <col min="9" max="26" width="10.5" customWidth="1"/>
  </cols>
  <sheetData>
    <row r="1" spans="1:26" ht="17" x14ac:dyDescent="0.25">
      <c r="A1" s="153" t="s">
        <v>205</v>
      </c>
      <c r="B1" s="138"/>
      <c r="C1" s="138"/>
      <c r="D1" s="138"/>
      <c r="E1" s="138"/>
      <c r="F1" s="138"/>
      <c r="G1" s="136"/>
      <c r="H1" s="3"/>
      <c r="I1" s="3"/>
      <c r="J1" s="3"/>
      <c r="K1" s="3"/>
      <c r="L1" s="3"/>
      <c r="M1" s="3"/>
      <c r="N1" s="3"/>
      <c r="O1" s="3"/>
      <c r="P1" s="3"/>
      <c r="Q1" s="3"/>
      <c r="R1" s="3"/>
      <c r="S1" s="3"/>
      <c r="T1" s="3"/>
      <c r="U1" s="3"/>
      <c r="V1" s="3"/>
      <c r="W1" s="3"/>
      <c r="X1" s="3"/>
      <c r="Y1" s="3"/>
      <c r="Z1" s="3"/>
    </row>
    <row r="2" spans="1:26" ht="20" x14ac:dyDescent="0.25">
      <c r="A2" s="60" t="s">
        <v>49</v>
      </c>
      <c r="B2" s="8" t="s">
        <v>126</v>
      </c>
      <c r="C2" s="7" t="s">
        <v>51</v>
      </c>
      <c r="D2" s="7" t="s">
        <v>52</v>
      </c>
      <c r="E2" s="7" t="s">
        <v>53</v>
      </c>
      <c r="F2" s="7" t="s">
        <v>137</v>
      </c>
      <c r="G2" s="7" t="s">
        <v>128</v>
      </c>
      <c r="H2" s="3"/>
      <c r="I2" s="3"/>
      <c r="J2" s="3"/>
      <c r="K2" s="3"/>
      <c r="L2" s="3"/>
      <c r="M2" s="3"/>
      <c r="N2" s="3"/>
      <c r="O2" s="3"/>
      <c r="P2" s="3"/>
      <c r="Q2" s="3"/>
      <c r="R2" s="3"/>
      <c r="S2" s="3"/>
      <c r="T2" s="3"/>
      <c r="U2" s="3"/>
      <c r="V2" s="3"/>
      <c r="W2" s="3"/>
      <c r="X2" s="3"/>
      <c r="Y2" s="3"/>
      <c r="Z2" s="3"/>
    </row>
    <row r="3" spans="1:26" ht="34" x14ac:dyDescent="0.2">
      <c r="A3" s="63">
        <v>1</v>
      </c>
      <c r="B3" s="38" t="s">
        <v>271</v>
      </c>
      <c r="C3" s="34"/>
      <c r="D3" s="35"/>
      <c r="E3" s="36"/>
      <c r="F3" s="59"/>
      <c r="G3" s="42" t="s">
        <v>138</v>
      </c>
    </row>
    <row r="4" spans="1:26" ht="19" x14ac:dyDescent="0.25">
      <c r="A4" s="64">
        <f t="shared" ref="A4:A19" si="0">A3+1</f>
        <v>2</v>
      </c>
      <c r="B4" s="81" t="s">
        <v>272</v>
      </c>
      <c r="C4" s="34"/>
      <c r="D4" s="35"/>
      <c r="E4" s="36"/>
      <c r="F4" s="59"/>
      <c r="G4" s="65" t="s">
        <v>139</v>
      </c>
    </row>
    <row r="5" spans="1:26" ht="34" x14ac:dyDescent="0.25">
      <c r="A5" s="64">
        <f t="shared" si="0"/>
        <v>3</v>
      </c>
      <c r="B5" s="22" t="s">
        <v>273</v>
      </c>
      <c r="C5" s="34"/>
      <c r="D5" s="35"/>
      <c r="E5" s="36"/>
      <c r="F5" s="59"/>
      <c r="G5" s="66"/>
    </row>
    <row r="6" spans="1:26" ht="19" x14ac:dyDescent="0.25">
      <c r="A6" s="64">
        <f t="shared" si="0"/>
        <v>4</v>
      </c>
      <c r="B6" s="9" t="s">
        <v>140</v>
      </c>
      <c r="C6" s="34"/>
      <c r="D6" s="35"/>
      <c r="E6" s="36"/>
      <c r="F6" s="59"/>
      <c r="G6" s="67" t="s">
        <v>141</v>
      </c>
    </row>
    <row r="7" spans="1:26" ht="51" x14ac:dyDescent="0.25">
      <c r="A7" s="64">
        <f t="shared" si="0"/>
        <v>5</v>
      </c>
      <c r="B7" s="22" t="s">
        <v>142</v>
      </c>
      <c r="C7" s="34"/>
      <c r="D7" s="35"/>
      <c r="E7" s="36"/>
      <c r="F7" s="59"/>
      <c r="G7" s="67" t="s">
        <v>143</v>
      </c>
    </row>
    <row r="8" spans="1:26" ht="19" x14ac:dyDescent="0.25">
      <c r="A8" s="64">
        <f t="shared" si="0"/>
        <v>6</v>
      </c>
      <c r="B8" s="22" t="s">
        <v>144</v>
      </c>
      <c r="C8" s="34"/>
      <c r="D8" s="35"/>
      <c r="E8" s="36"/>
      <c r="F8" s="59"/>
      <c r="G8" s="65" t="s">
        <v>145</v>
      </c>
    </row>
    <row r="9" spans="1:26" ht="19" x14ac:dyDescent="0.25">
      <c r="A9" s="64">
        <f t="shared" si="0"/>
        <v>7</v>
      </c>
      <c r="B9" s="9" t="s">
        <v>206</v>
      </c>
      <c r="C9" s="34"/>
      <c r="D9" s="35"/>
      <c r="E9" s="36"/>
      <c r="F9" s="59"/>
      <c r="G9" s="66"/>
    </row>
    <row r="10" spans="1:26" ht="19" x14ac:dyDescent="0.25">
      <c r="A10" s="64">
        <f t="shared" si="0"/>
        <v>8</v>
      </c>
      <c r="B10" s="9" t="s">
        <v>207</v>
      </c>
      <c r="C10" s="34"/>
      <c r="D10" s="35"/>
      <c r="E10" s="36"/>
      <c r="F10" s="59"/>
      <c r="G10" s="65" t="s">
        <v>146</v>
      </c>
    </row>
    <row r="11" spans="1:26" ht="19" x14ac:dyDescent="0.25">
      <c r="A11" s="64">
        <f t="shared" si="0"/>
        <v>9</v>
      </c>
      <c r="B11" s="9" t="s">
        <v>208</v>
      </c>
      <c r="C11" s="34"/>
      <c r="D11" s="35"/>
      <c r="E11" s="36"/>
      <c r="F11" s="59"/>
      <c r="G11" s="66"/>
    </row>
    <row r="12" spans="1:26" ht="35" x14ac:dyDescent="0.25">
      <c r="A12" s="64">
        <f t="shared" si="0"/>
        <v>10</v>
      </c>
      <c r="B12" s="9" t="s">
        <v>274</v>
      </c>
      <c r="C12" s="34"/>
      <c r="D12" s="35"/>
      <c r="E12" s="36"/>
      <c r="F12" s="59"/>
      <c r="G12" s="66"/>
    </row>
    <row r="13" spans="1:26" ht="17" customHeight="1" x14ac:dyDescent="0.25">
      <c r="A13" s="64">
        <f t="shared" si="0"/>
        <v>11</v>
      </c>
      <c r="B13" s="9" t="s">
        <v>147</v>
      </c>
      <c r="C13" s="34"/>
      <c r="D13" s="35"/>
      <c r="E13" s="36"/>
      <c r="F13" s="59"/>
      <c r="G13" s="66"/>
    </row>
    <row r="14" spans="1:26" ht="34" x14ac:dyDescent="0.25">
      <c r="A14" s="64">
        <f t="shared" si="0"/>
        <v>12</v>
      </c>
      <c r="B14" s="22" t="s">
        <v>275</v>
      </c>
      <c r="C14" s="34"/>
      <c r="D14" s="35"/>
      <c r="E14" s="36"/>
      <c r="F14" s="59"/>
      <c r="G14" s="66"/>
    </row>
    <row r="15" spans="1:26" ht="35" x14ac:dyDescent="0.25">
      <c r="A15" s="64">
        <f t="shared" si="0"/>
        <v>13</v>
      </c>
      <c r="B15" s="9" t="s">
        <v>276</v>
      </c>
      <c r="C15" s="34"/>
      <c r="D15" s="35"/>
      <c r="E15" s="36"/>
      <c r="F15" s="59"/>
      <c r="G15" s="65" t="s">
        <v>148</v>
      </c>
    </row>
    <row r="16" spans="1:26" ht="35" x14ac:dyDescent="0.25">
      <c r="A16" s="64">
        <f t="shared" si="0"/>
        <v>14</v>
      </c>
      <c r="B16" s="9" t="s">
        <v>149</v>
      </c>
      <c r="C16" s="34"/>
      <c r="D16" s="35"/>
      <c r="E16" s="36"/>
      <c r="F16" s="59"/>
      <c r="G16" s="65" t="s">
        <v>150</v>
      </c>
    </row>
    <row r="17" spans="1:7" ht="19" x14ac:dyDescent="0.25">
      <c r="A17" s="64">
        <f t="shared" si="0"/>
        <v>15</v>
      </c>
      <c r="B17" s="9" t="s">
        <v>151</v>
      </c>
      <c r="C17" s="34"/>
      <c r="D17" s="35"/>
      <c r="E17" s="36"/>
      <c r="F17" s="59"/>
      <c r="G17" s="66"/>
    </row>
    <row r="18" spans="1:7" ht="35" x14ac:dyDescent="0.25">
      <c r="A18" s="64">
        <f t="shared" si="0"/>
        <v>16</v>
      </c>
      <c r="B18" s="9" t="s">
        <v>152</v>
      </c>
      <c r="C18" s="34"/>
      <c r="D18" s="35"/>
      <c r="E18" s="36"/>
      <c r="F18" s="59"/>
      <c r="G18" s="66"/>
    </row>
    <row r="19" spans="1:7" ht="19" x14ac:dyDescent="0.25">
      <c r="A19" s="64">
        <f t="shared" si="0"/>
        <v>17</v>
      </c>
      <c r="B19" s="23" t="s">
        <v>153</v>
      </c>
      <c r="C19" s="34"/>
      <c r="D19" s="35"/>
      <c r="E19" s="36"/>
      <c r="F19" s="59"/>
      <c r="G19" s="65" t="s">
        <v>154</v>
      </c>
    </row>
    <row r="20" spans="1:7" x14ac:dyDescent="0.2">
      <c r="A20" s="139" t="s">
        <v>68</v>
      </c>
      <c r="B20" s="136"/>
      <c r="C20" s="29">
        <f>COUNTIF(C3:C19,"2")</f>
        <v>0</v>
      </c>
      <c r="D20" s="30">
        <f>COUNTIF(D3:D19,"1")</f>
        <v>0</v>
      </c>
      <c r="E20" s="31">
        <f>COUNTIF(E3:E19,"0")</f>
        <v>0</v>
      </c>
      <c r="F20" s="140"/>
      <c r="G20" s="141"/>
    </row>
    <row r="21" spans="1:7" x14ac:dyDescent="0.2">
      <c r="A21" s="159" t="s">
        <v>204</v>
      </c>
      <c r="B21" s="136"/>
      <c r="C21" s="29">
        <f t="shared" ref="C21:E21" si="1">SUM(C3:C19)</f>
        <v>0</v>
      </c>
      <c r="D21" s="30">
        <f t="shared" si="1"/>
        <v>0</v>
      </c>
      <c r="E21" s="31">
        <f t="shared" si="1"/>
        <v>0</v>
      </c>
      <c r="F21" s="142"/>
      <c r="G21" s="143"/>
    </row>
    <row r="22" spans="1:7" ht="21" x14ac:dyDescent="0.25">
      <c r="A22" s="39"/>
    </row>
    <row r="23" spans="1:7" x14ac:dyDescent="0.2">
      <c r="B23" s="37"/>
    </row>
    <row r="24" spans="1:7" x14ac:dyDescent="0.2">
      <c r="B24" s="37"/>
    </row>
    <row r="25" spans="1:7" x14ac:dyDescent="0.2">
      <c r="B25" s="37"/>
    </row>
    <row r="26" spans="1:7" x14ac:dyDescent="0.2">
      <c r="B26" s="37"/>
    </row>
    <row r="27" spans="1:7" x14ac:dyDescent="0.2">
      <c r="B27" s="37"/>
    </row>
    <row r="28" spans="1:7" x14ac:dyDescent="0.2">
      <c r="B28" s="37"/>
    </row>
    <row r="29" spans="1:7" x14ac:dyDescent="0.2">
      <c r="B29" s="37"/>
    </row>
    <row r="30" spans="1:7" x14ac:dyDescent="0.2">
      <c r="B30" s="37"/>
    </row>
    <row r="31" spans="1:7" x14ac:dyDescent="0.2">
      <c r="B31" s="37"/>
    </row>
    <row r="32" spans="1:7" x14ac:dyDescent="0.2">
      <c r="B32" s="37"/>
    </row>
    <row r="33" spans="2:2" x14ac:dyDescent="0.2">
      <c r="B33" s="37"/>
    </row>
    <row r="34" spans="2:2" x14ac:dyDescent="0.2">
      <c r="B34" s="37"/>
    </row>
    <row r="35" spans="2:2" x14ac:dyDescent="0.2">
      <c r="B35" s="37"/>
    </row>
    <row r="36" spans="2:2" x14ac:dyDescent="0.2">
      <c r="B36" s="37"/>
    </row>
    <row r="37" spans="2:2" x14ac:dyDescent="0.2">
      <c r="B37" s="37"/>
    </row>
    <row r="38" spans="2:2" x14ac:dyDescent="0.2">
      <c r="B38" s="37"/>
    </row>
    <row r="39" spans="2:2" x14ac:dyDescent="0.2">
      <c r="B39" s="37"/>
    </row>
    <row r="40" spans="2:2" x14ac:dyDescent="0.2">
      <c r="B40" s="37"/>
    </row>
    <row r="41" spans="2:2" x14ac:dyDescent="0.2">
      <c r="B41" s="37"/>
    </row>
    <row r="42" spans="2:2" x14ac:dyDescent="0.2">
      <c r="B42" s="37"/>
    </row>
    <row r="43" spans="2:2" x14ac:dyDescent="0.2">
      <c r="B43" s="37"/>
    </row>
    <row r="44" spans="2:2" x14ac:dyDescent="0.2">
      <c r="B44" s="37"/>
    </row>
    <row r="45" spans="2:2" x14ac:dyDescent="0.2">
      <c r="B45" s="37"/>
    </row>
    <row r="46" spans="2:2" x14ac:dyDescent="0.2">
      <c r="B46" s="37"/>
    </row>
    <row r="47" spans="2:2" x14ac:dyDescent="0.2">
      <c r="B47" s="37"/>
    </row>
    <row r="48" spans="2:2" x14ac:dyDescent="0.2">
      <c r="B48" s="37"/>
    </row>
    <row r="49" spans="2:2" x14ac:dyDescent="0.2">
      <c r="B49" s="37"/>
    </row>
    <row r="50" spans="2:2" x14ac:dyDescent="0.2">
      <c r="B50" s="37"/>
    </row>
    <row r="51" spans="2:2" x14ac:dyDescent="0.2">
      <c r="B51" s="37"/>
    </row>
    <row r="52" spans="2:2" x14ac:dyDescent="0.2">
      <c r="B52" s="37"/>
    </row>
    <row r="53" spans="2:2" x14ac:dyDescent="0.2">
      <c r="B53" s="37"/>
    </row>
    <row r="54" spans="2:2" x14ac:dyDescent="0.2">
      <c r="B54" s="37"/>
    </row>
    <row r="55" spans="2:2" x14ac:dyDescent="0.2">
      <c r="B55" s="37"/>
    </row>
    <row r="56" spans="2:2" x14ac:dyDescent="0.2">
      <c r="B56" s="37"/>
    </row>
    <row r="57" spans="2:2" x14ac:dyDescent="0.2">
      <c r="B57" s="37"/>
    </row>
    <row r="58" spans="2:2" x14ac:dyDescent="0.2">
      <c r="B58" s="37"/>
    </row>
    <row r="59" spans="2:2" x14ac:dyDescent="0.2">
      <c r="B59" s="37"/>
    </row>
    <row r="60" spans="2:2" x14ac:dyDescent="0.2">
      <c r="B60" s="37"/>
    </row>
    <row r="61" spans="2:2" x14ac:dyDescent="0.2">
      <c r="B61" s="37"/>
    </row>
    <row r="62" spans="2:2" x14ac:dyDescent="0.2">
      <c r="B62" s="37"/>
    </row>
    <row r="63" spans="2:2" x14ac:dyDescent="0.2">
      <c r="B63" s="37"/>
    </row>
    <row r="64" spans="2:2" x14ac:dyDescent="0.2">
      <c r="B64" s="37"/>
    </row>
    <row r="65" spans="2:2" x14ac:dyDescent="0.2">
      <c r="B65" s="37"/>
    </row>
    <row r="66" spans="2:2" x14ac:dyDescent="0.2">
      <c r="B66" s="37"/>
    </row>
    <row r="67" spans="2:2" x14ac:dyDescent="0.2">
      <c r="B67" s="37"/>
    </row>
    <row r="68" spans="2:2" x14ac:dyDescent="0.2">
      <c r="B68" s="37"/>
    </row>
    <row r="69" spans="2:2" x14ac:dyDescent="0.2">
      <c r="B69" s="37"/>
    </row>
    <row r="70" spans="2:2" x14ac:dyDescent="0.2">
      <c r="B70" s="37"/>
    </row>
    <row r="71" spans="2:2" x14ac:dyDescent="0.2">
      <c r="B71" s="37"/>
    </row>
    <row r="72" spans="2:2" x14ac:dyDescent="0.2">
      <c r="B72" s="37"/>
    </row>
    <row r="73" spans="2:2" x14ac:dyDescent="0.2">
      <c r="B73" s="37"/>
    </row>
    <row r="74" spans="2:2" x14ac:dyDescent="0.2">
      <c r="B74" s="37"/>
    </row>
    <row r="75" spans="2:2" x14ac:dyDescent="0.2">
      <c r="B75" s="37"/>
    </row>
    <row r="76" spans="2:2" x14ac:dyDescent="0.2">
      <c r="B76" s="37"/>
    </row>
    <row r="77" spans="2:2" x14ac:dyDescent="0.2">
      <c r="B77" s="37"/>
    </row>
    <row r="78" spans="2:2" x14ac:dyDescent="0.2">
      <c r="B78" s="37"/>
    </row>
    <row r="79" spans="2:2" x14ac:dyDescent="0.2">
      <c r="B79" s="37"/>
    </row>
    <row r="80" spans="2:2" x14ac:dyDescent="0.2">
      <c r="B80" s="37"/>
    </row>
    <row r="81" spans="2:2" x14ac:dyDescent="0.2">
      <c r="B81" s="37"/>
    </row>
    <row r="82" spans="2:2" x14ac:dyDescent="0.2">
      <c r="B82" s="37"/>
    </row>
    <row r="83" spans="2:2" x14ac:dyDescent="0.2">
      <c r="B83" s="37"/>
    </row>
    <row r="84" spans="2:2" x14ac:dyDescent="0.2">
      <c r="B84" s="37"/>
    </row>
    <row r="85" spans="2:2" x14ac:dyDescent="0.2">
      <c r="B85" s="37"/>
    </row>
    <row r="86" spans="2:2" x14ac:dyDescent="0.2">
      <c r="B86" s="37"/>
    </row>
    <row r="87" spans="2:2" x14ac:dyDescent="0.2">
      <c r="B87" s="37"/>
    </row>
    <row r="88" spans="2:2" x14ac:dyDescent="0.2">
      <c r="B88" s="37"/>
    </row>
    <row r="89" spans="2:2" x14ac:dyDescent="0.2">
      <c r="B89" s="37"/>
    </row>
    <row r="90" spans="2:2" x14ac:dyDescent="0.2">
      <c r="B90" s="37"/>
    </row>
    <row r="91" spans="2:2" x14ac:dyDescent="0.2">
      <c r="B91" s="37"/>
    </row>
    <row r="92" spans="2:2" x14ac:dyDescent="0.2">
      <c r="B92" s="37"/>
    </row>
    <row r="93" spans="2:2" x14ac:dyDescent="0.2">
      <c r="B93" s="37"/>
    </row>
    <row r="94" spans="2:2" x14ac:dyDescent="0.2">
      <c r="B94" s="37"/>
    </row>
    <row r="95" spans="2:2" x14ac:dyDescent="0.2">
      <c r="B95" s="37"/>
    </row>
    <row r="96" spans="2:2" x14ac:dyDescent="0.2">
      <c r="B96" s="37"/>
    </row>
    <row r="97" spans="2:2" x14ac:dyDescent="0.2">
      <c r="B97" s="37"/>
    </row>
    <row r="98" spans="2:2" x14ac:dyDescent="0.2">
      <c r="B98" s="37"/>
    </row>
    <row r="99" spans="2:2" x14ac:dyDescent="0.2">
      <c r="B99" s="37"/>
    </row>
    <row r="100" spans="2:2" x14ac:dyDescent="0.2">
      <c r="B100" s="37"/>
    </row>
    <row r="101" spans="2:2" x14ac:dyDescent="0.2">
      <c r="B101" s="37"/>
    </row>
    <row r="102" spans="2:2" x14ac:dyDescent="0.2">
      <c r="B102" s="37"/>
    </row>
    <row r="103" spans="2:2" x14ac:dyDescent="0.2">
      <c r="B103" s="37"/>
    </row>
    <row r="104" spans="2:2" x14ac:dyDescent="0.2">
      <c r="B104" s="37"/>
    </row>
    <row r="105" spans="2:2" x14ac:dyDescent="0.2">
      <c r="B105" s="37"/>
    </row>
    <row r="106" spans="2:2" x14ac:dyDescent="0.2">
      <c r="B106" s="37"/>
    </row>
    <row r="107" spans="2:2" x14ac:dyDescent="0.2">
      <c r="B107" s="37"/>
    </row>
    <row r="108" spans="2:2" x14ac:dyDescent="0.2">
      <c r="B108" s="37"/>
    </row>
    <row r="109" spans="2:2" x14ac:dyDescent="0.2">
      <c r="B109" s="37"/>
    </row>
    <row r="110" spans="2:2" x14ac:dyDescent="0.2">
      <c r="B110" s="37"/>
    </row>
    <row r="111" spans="2:2" x14ac:dyDescent="0.2">
      <c r="B111" s="37"/>
    </row>
    <row r="112" spans="2:2" x14ac:dyDescent="0.2">
      <c r="B112" s="37"/>
    </row>
    <row r="113" spans="2:2" x14ac:dyDescent="0.2">
      <c r="B113" s="37"/>
    </row>
    <row r="114" spans="2:2" x14ac:dyDescent="0.2">
      <c r="B114" s="37"/>
    </row>
    <row r="115" spans="2:2" x14ac:dyDescent="0.2">
      <c r="B115" s="37"/>
    </row>
    <row r="116" spans="2:2" x14ac:dyDescent="0.2">
      <c r="B116" s="37"/>
    </row>
    <row r="117" spans="2:2" x14ac:dyDescent="0.2">
      <c r="B117" s="37"/>
    </row>
    <row r="118" spans="2:2" x14ac:dyDescent="0.2">
      <c r="B118" s="37"/>
    </row>
    <row r="119" spans="2:2" x14ac:dyDescent="0.2">
      <c r="B119" s="37"/>
    </row>
    <row r="120" spans="2:2" x14ac:dyDescent="0.2">
      <c r="B120" s="37"/>
    </row>
    <row r="121" spans="2:2" x14ac:dyDescent="0.2">
      <c r="B121" s="37"/>
    </row>
    <row r="122" spans="2:2" x14ac:dyDescent="0.2">
      <c r="B122" s="37"/>
    </row>
    <row r="123" spans="2:2" x14ac:dyDescent="0.2">
      <c r="B123" s="37"/>
    </row>
    <row r="124" spans="2:2" x14ac:dyDescent="0.2">
      <c r="B124" s="37"/>
    </row>
    <row r="125" spans="2:2" x14ac:dyDescent="0.2">
      <c r="B125" s="37"/>
    </row>
    <row r="126" spans="2:2" x14ac:dyDescent="0.2">
      <c r="B126" s="37"/>
    </row>
    <row r="127" spans="2:2" x14ac:dyDescent="0.2">
      <c r="B127" s="37"/>
    </row>
    <row r="128" spans="2:2" x14ac:dyDescent="0.2">
      <c r="B128" s="37"/>
    </row>
    <row r="129" spans="2:2" x14ac:dyDescent="0.2">
      <c r="B129" s="37"/>
    </row>
    <row r="130" spans="2:2" x14ac:dyDescent="0.2">
      <c r="B130" s="37"/>
    </row>
    <row r="131" spans="2:2" x14ac:dyDescent="0.2">
      <c r="B131" s="37"/>
    </row>
    <row r="132" spans="2:2" x14ac:dyDescent="0.2">
      <c r="B132" s="37"/>
    </row>
    <row r="133" spans="2:2" x14ac:dyDescent="0.2">
      <c r="B133" s="37"/>
    </row>
    <row r="134" spans="2:2" x14ac:dyDescent="0.2">
      <c r="B134" s="37"/>
    </row>
    <row r="135" spans="2:2" x14ac:dyDescent="0.2">
      <c r="B135" s="37"/>
    </row>
    <row r="136" spans="2:2" x14ac:dyDescent="0.2">
      <c r="B136" s="37"/>
    </row>
    <row r="137" spans="2:2" x14ac:dyDescent="0.2">
      <c r="B137" s="37"/>
    </row>
    <row r="138" spans="2:2" x14ac:dyDescent="0.2">
      <c r="B138" s="37"/>
    </row>
    <row r="139" spans="2:2" x14ac:dyDescent="0.2">
      <c r="B139" s="37"/>
    </row>
    <row r="140" spans="2:2" x14ac:dyDescent="0.2">
      <c r="B140" s="37"/>
    </row>
    <row r="141" spans="2:2" x14ac:dyDescent="0.2">
      <c r="B141" s="37"/>
    </row>
    <row r="142" spans="2:2" x14ac:dyDescent="0.2">
      <c r="B142" s="37"/>
    </row>
    <row r="143" spans="2:2" x14ac:dyDescent="0.2">
      <c r="B143" s="37"/>
    </row>
    <row r="144" spans="2:2" x14ac:dyDescent="0.2">
      <c r="B144" s="37"/>
    </row>
    <row r="145" spans="2:2" x14ac:dyDescent="0.2">
      <c r="B145" s="37"/>
    </row>
    <row r="146" spans="2:2" x14ac:dyDescent="0.2">
      <c r="B146" s="37"/>
    </row>
    <row r="147" spans="2:2" x14ac:dyDescent="0.2">
      <c r="B147" s="37"/>
    </row>
    <row r="148" spans="2:2" x14ac:dyDescent="0.2">
      <c r="B148" s="37"/>
    </row>
    <row r="149" spans="2:2" x14ac:dyDescent="0.2">
      <c r="B149" s="37"/>
    </row>
    <row r="150" spans="2:2" x14ac:dyDescent="0.2">
      <c r="B150" s="37"/>
    </row>
    <row r="151" spans="2:2" x14ac:dyDescent="0.2">
      <c r="B151" s="37"/>
    </row>
    <row r="152" spans="2:2" x14ac:dyDescent="0.2">
      <c r="B152" s="37"/>
    </row>
    <row r="153" spans="2:2" x14ac:dyDescent="0.2">
      <c r="B153" s="37"/>
    </row>
    <row r="154" spans="2:2" x14ac:dyDescent="0.2">
      <c r="B154" s="37"/>
    </row>
    <row r="155" spans="2:2" x14ac:dyDescent="0.2">
      <c r="B155" s="37"/>
    </row>
    <row r="156" spans="2:2" x14ac:dyDescent="0.2">
      <c r="B156" s="37"/>
    </row>
    <row r="157" spans="2:2" x14ac:dyDescent="0.2">
      <c r="B157" s="37"/>
    </row>
    <row r="158" spans="2:2" x14ac:dyDescent="0.2">
      <c r="B158" s="37"/>
    </row>
    <row r="159" spans="2:2" x14ac:dyDescent="0.2">
      <c r="B159" s="37"/>
    </row>
    <row r="160" spans="2:2" x14ac:dyDescent="0.2">
      <c r="B160" s="37"/>
    </row>
    <row r="161" spans="2:2" x14ac:dyDescent="0.2">
      <c r="B161" s="37"/>
    </row>
    <row r="162" spans="2:2" x14ac:dyDescent="0.2">
      <c r="B162" s="37"/>
    </row>
    <row r="163" spans="2:2" x14ac:dyDescent="0.2">
      <c r="B163" s="37"/>
    </row>
    <row r="164" spans="2:2" x14ac:dyDescent="0.2">
      <c r="B164" s="37"/>
    </row>
    <row r="165" spans="2:2" x14ac:dyDescent="0.2">
      <c r="B165" s="37"/>
    </row>
    <row r="166" spans="2:2" x14ac:dyDescent="0.2">
      <c r="B166" s="37"/>
    </row>
    <row r="167" spans="2:2" x14ac:dyDescent="0.2">
      <c r="B167" s="37"/>
    </row>
    <row r="168" spans="2:2" x14ac:dyDescent="0.2">
      <c r="B168" s="37"/>
    </row>
    <row r="169" spans="2:2" x14ac:dyDescent="0.2">
      <c r="B169" s="37"/>
    </row>
    <row r="170" spans="2:2" x14ac:dyDescent="0.2">
      <c r="B170" s="37"/>
    </row>
    <row r="171" spans="2:2" x14ac:dyDescent="0.2">
      <c r="B171" s="37"/>
    </row>
    <row r="172" spans="2:2" x14ac:dyDescent="0.2">
      <c r="B172" s="37"/>
    </row>
    <row r="173" spans="2:2" x14ac:dyDescent="0.2">
      <c r="B173" s="37"/>
    </row>
    <row r="174" spans="2:2" x14ac:dyDescent="0.2">
      <c r="B174" s="37"/>
    </row>
    <row r="175" spans="2:2" x14ac:dyDescent="0.2">
      <c r="B175" s="37"/>
    </row>
    <row r="176" spans="2:2" x14ac:dyDescent="0.2">
      <c r="B176" s="37"/>
    </row>
    <row r="177" spans="2:2" x14ac:dyDescent="0.2">
      <c r="B177" s="37"/>
    </row>
    <row r="178" spans="2:2" x14ac:dyDescent="0.2">
      <c r="B178" s="37"/>
    </row>
    <row r="179" spans="2:2" x14ac:dyDescent="0.2">
      <c r="B179" s="37"/>
    </row>
    <row r="180" spans="2:2" x14ac:dyDescent="0.2">
      <c r="B180" s="37"/>
    </row>
    <row r="181" spans="2:2" x14ac:dyDescent="0.2">
      <c r="B181" s="37"/>
    </row>
    <row r="182" spans="2:2" x14ac:dyDescent="0.2">
      <c r="B182" s="37"/>
    </row>
    <row r="183" spans="2:2" x14ac:dyDescent="0.2">
      <c r="B183" s="37"/>
    </row>
    <row r="184" spans="2:2" x14ac:dyDescent="0.2">
      <c r="B184" s="37"/>
    </row>
    <row r="185" spans="2:2" x14ac:dyDescent="0.2">
      <c r="B185" s="37"/>
    </row>
    <row r="186" spans="2:2" x14ac:dyDescent="0.2">
      <c r="B186" s="37"/>
    </row>
    <row r="187" spans="2:2" x14ac:dyDescent="0.2">
      <c r="B187" s="37"/>
    </row>
    <row r="188" spans="2:2" x14ac:dyDescent="0.2">
      <c r="B188" s="37"/>
    </row>
    <row r="189" spans="2:2" x14ac:dyDescent="0.2">
      <c r="B189" s="37"/>
    </row>
    <row r="190" spans="2:2" x14ac:dyDescent="0.2">
      <c r="B190" s="37"/>
    </row>
    <row r="191" spans="2:2" x14ac:dyDescent="0.2">
      <c r="B191" s="37"/>
    </row>
    <row r="192" spans="2:2" x14ac:dyDescent="0.2">
      <c r="B192" s="37"/>
    </row>
    <row r="193" spans="2:2" x14ac:dyDescent="0.2">
      <c r="B193" s="37"/>
    </row>
    <row r="194" spans="2:2" x14ac:dyDescent="0.2">
      <c r="B194" s="37"/>
    </row>
    <row r="195" spans="2:2" x14ac:dyDescent="0.2">
      <c r="B195" s="37"/>
    </row>
    <row r="196" spans="2:2" x14ac:dyDescent="0.2">
      <c r="B196" s="37"/>
    </row>
    <row r="197" spans="2:2" x14ac:dyDescent="0.2">
      <c r="B197" s="37"/>
    </row>
    <row r="198" spans="2:2" x14ac:dyDescent="0.2">
      <c r="B198" s="37"/>
    </row>
    <row r="199" spans="2:2" x14ac:dyDescent="0.2">
      <c r="B199" s="37"/>
    </row>
    <row r="200" spans="2:2" x14ac:dyDescent="0.2">
      <c r="B200" s="37"/>
    </row>
    <row r="201" spans="2:2" x14ac:dyDescent="0.2">
      <c r="B201" s="37"/>
    </row>
    <row r="202" spans="2:2" x14ac:dyDescent="0.2">
      <c r="B202" s="37"/>
    </row>
    <row r="203" spans="2:2" x14ac:dyDescent="0.2">
      <c r="B203" s="37"/>
    </row>
    <row r="204" spans="2:2" x14ac:dyDescent="0.2">
      <c r="B204" s="37"/>
    </row>
    <row r="205" spans="2:2" x14ac:dyDescent="0.2">
      <c r="B205" s="37"/>
    </row>
    <row r="206" spans="2:2" x14ac:dyDescent="0.2">
      <c r="B206" s="37"/>
    </row>
    <row r="207" spans="2:2" x14ac:dyDescent="0.2">
      <c r="B207" s="37"/>
    </row>
    <row r="208" spans="2:2" x14ac:dyDescent="0.2">
      <c r="B208" s="37"/>
    </row>
    <row r="209" spans="2:2" x14ac:dyDescent="0.2">
      <c r="B209" s="37"/>
    </row>
    <row r="210" spans="2:2" x14ac:dyDescent="0.2">
      <c r="B210" s="37"/>
    </row>
    <row r="211" spans="2:2" x14ac:dyDescent="0.2">
      <c r="B211" s="37"/>
    </row>
    <row r="212" spans="2:2" x14ac:dyDescent="0.2">
      <c r="B212" s="37"/>
    </row>
    <row r="213" spans="2:2" x14ac:dyDescent="0.2">
      <c r="B213" s="37"/>
    </row>
    <row r="214" spans="2:2" x14ac:dyDescent="0.2">
      <c r="B214" s="37"/>
    </row>
    <row r="215" spans="2:2" x14ac:dyDescent="0.2">
      <c r="B215" s="37"/>
    </row>
    <row r="216" spans="2:2" x14ac:dyDescent="0.2">
      <c r="B216" s="37"/>
    </row>
    <row r="217" spans="2:2" x14ac:dyDescent="0.2">
      <c r="B217" s="37"/>
    </row>
    <row r="218" spans="2:2" x14ac:dyDescent="0.2">
      <c r="B218" s="37"/>
    </row>
    <row r="219" spans="2:2" x14ac:dyDescent="0.2">
      <c r="B219" s="37"/>
    </row>
    <row r="220" spans="2:2" x14ac:dyDescent="0.2">
      <c r="B220" s="37"/>
    </row>
    <row r="221" spans="2:2" x14ac:dyDescent="0.2">
      <c r="B221" s="37"/>
    </row>
    <row r="222" spans="2:2" x14ac:dyDescent="0.2">
      <c r="B222" s="37"/>
    </row>
    <row r="223" spans="2:2" x14ac:dyDescent="0.2">
      <c r="B223" s="37"/>
    </row>
    <row r="224" spans="2:2" x14ac:dyDescent="0.2">
      <c r="B224" s="37"/>
    </row>
    <row r="225" spans="2:2" x14ac:dyDescent="0.2">
      <c r="B225" s="37"/>
    </row>
    <row r="226" spans="2:2" x14ac:dyDescent="0.2">
      <c r="B226" s="37"/>
    </row>
    <row r="227" spans="2:2" x14ac:dyDescent="0.2">
      <c r="B227" s="37"/>
    </row>
    <row r="228" spans="2:2" x14ac:dyDescent="0.2">
      <c r="B228" s="37"/>
    </row>
    <row r="229" spans="2:2" x14ac:dyDescent="0.2">
      <c r="B229" s="37"/>
    </row>
    <row r="230" spans="2:2" x14ac:dyDescent="0.2">
      <c r="B230" s="37"/>
    </row>
    <row r="231" spans="2:2" x14ac:dyDescent="0.2">
      <c r="B231" s="37"/>
    </row>
    <row r="232" spans="2:2" x14ac:dyDescent="0.2">
      <c r="B232" s="37"/>
    </row>
    <row r="233" spans="2:2" x14ac:dyDescent="0.2">
      <c r="B233" s="37"/>
    </row>
    <row r="234" spans="2:2" x14ac:dyDescent="0.2">
      <c r="B234" s="37"/>
    </row>
    <row r="235" spans="2:2" x14ac:dyDescent="0.2">
      <c r="B235" s="37"/>
    </row>
    <row r="236" spans="2:2" x14ac:dyDescent="0.2">
      <c r="B236" s="37"/>
    </row>
    <row r="237" spans="2:2" x14ac:dyDescent="0.2">
      <c r="B237" s="37"/>
    </row>
    <row r="238" spans="2:2" x14ac:dyDescent="0.2">
      <c r="B238" s="37"/>
    </row>
    <row r="239" spans="2:2" x14ac:dyDescent="0.2">
      <c r="B239" s="37"/>
    </row>
    <row r="240" spans="2:2" x14ac:dyDescent="0.2">
      <c r="B240" s="37"/>
    </row>
    <row r="241" spans="2:2" x14ac:dyDescent="0.2">
      <c r="B241" s="37"/>
    </row>
    <row r="242" spans="2:2" x14ac:dyDescent="0.2">
      <c r="B242" s="37"/>
    </row>
    <row r="243" spans="2:2" x14ac:dyDescent="0.2">
      <c r="B243" s="37"/>
    </row>
    <row r="244" spans="2:2" x14ac:dyDescent="0.2">
      <c r="B244" s="37"/>
    </row>
    <row r="245" spans="2:2" x14ac:dyDescent="0.2">
      <c r="B245" s="37"/>
    </row>
    <row r="246" spans="2:2" x14ac:dyDescent="0.2">
      <c r="B246" s="37"/>
    </row>
    <row r="247" spans="2:2" x14ac:dyDescent="0.2">
      <c r="B247" s="37"/>
    </row>
    <row r="248" spans="2:2" x14ac:dyDescent="0.2">
      <c r="B248" s="37"/>
    </row>
    <row r="249" spans="2:2" x14ac:dyDescent="0.2">
      <c r="B249" s="37"/>
    </row>
    <row r="250" spans="2:2" x14ac:dyDescent="0.2">
      <c r="B250" s="37"/>
    </row>
    <row r="251" spans="2:2" x14ac:dyDescent="0.2">
      <c r="B251" s="37"/>
    </row>
    <row r="252" spans="2:2" x14ac:dyDescent="0.2">
      <c r="B252" s="37"/>
    </row>
    <row r="253" spans="2:2" x14ac:dyDescent="0.2">
      <c r="B253" s="37"/>
    </row>
    <row r="254" spans="2:2" x14ac:dyDescent="0.2">
      <c r="B254" s="37"/>
    </row>
    <row r="255" spans="2:2" x14ac:dyDescent="0.2">
      <c r="B255" s="37"/>
    </row>
    <row r="256" spans="2:2" x14ac:dyDescent="0.2">
      <c r="B256" s="37"/>
    </row>
    <row r="257" spans="2:2" x14ac:dyDescent="0.2">
      <c r="B257" s="37"/>
    </row>
    <row r="258" spans="2:2" x14ac:dyDescent="0.2">
      <c r="B258" s="37"/>
    </row>
    <row r="259" spans="2:2" x14ac:dyDescent="0.2">
      <c r="B259" s="37"/>
    </row>
    <row r="260" spans="2:2" x14ac:dyDescent="0.2">
      <c r="B260" s="37"/>
    </row>
    <row r="261" spans="2:2" x14ac:dyDescent="0.2">
      <c r="B261" s="37"/>
    </row>
    <row r="262" spans="2:2" x14ac:dyDescent="0.2">
      <c r="B262" s="37"/>
    </row>
    <row r="263" spans="2:2" x14ac:dyDescent="0.2">
      <c r="B263" s="37"/>
    </row>
    <row r="264" spans="2:2" x14ac:dyDescent="0.2">
      <c r="B264" s="37"/>
    </row>
    <row r="265" spans="2:2" x14ac:dyDescent="0.2">
      <c r="B265" s="37"/>
    </row>
    <row r="266" spans="2:2" x14ac:dyDescent="0.2">
      <c r="B266" s="37"/>
    </row>
    <row r="267" spans="2:2" x14ac:dyDescent="0.2">
      <c r="B267" s="37"/>
    </row>
    <row r="268" spans="2:2" x14ac:dyDescent="0.2">
      <c r="B268" s="37"/>
    </row>
    <row r="269" spans="2:2" x14ac:dyDescent="0.2">
      <c r="B269" s="37"/>
    </row>
    <row r="270" spans="2:2" x14ac:dyDescent="0.2">
      <c r="B270" s="37"/>
    </row>
    <row r="271" spans="2:2" x14ac:dyDescent="0.2">
      <c r="B271" s="37"/>
    </row>
    <row r="272" spans="2:2" x14ac:dyDescent="0.2">
      <c r="B272" s="37"/>
    </row>
    <row r="273" spans="2:2" x14ac:dyDescent="0.2">
      <c r="B273" s="37"/>
    </row>
    <row r="274" spans="2:2" x14ac:dyDescent="0.2">
      <c r="B274" s="37"/>
    </row>
    <row r="275" spans="2:2" x14ac:dyDescent="0.2">
      <c r="B275" s="37"/>
    </row>
    <row r="276" spans="2:2" x14ac:dyDescent="0.2">
      <c r="B276" s="37"/>
    </row>
    <row r="277" spans="2:2" x14ac:dyDescent="0.2">
      <c r="B277" s="37"/>
    </row>
    <row r="278" spans="2:2" x14ac:dyDescent="0.2">
      <c r="B278" s="37"/>
    </row>
    <row r="279" spans="2:2" x14ac:dyDescent="0.2">
      <c r="B279" s="37"/>
    </row>
    <row r="280" spans="2:2" x14ac:dyDescent="0.2">
      <c r="B280" s="37"/>
    </row>
    <row r="281" spans="2:2" x14ac:dyDescent="0.2">
      <c r="B281" s="37"/>
    </row>
    <row r="282" spans="2:2" x14ac:dyDescent="0.2">
      <c r="B282" s="37"/>
    </row>
    <row r="283" spans="2:2" x14ac:dyDescent="0.2">
      <c r="B283" s="37"/>
    </row>
    <row r="284" spans="2:2" x14ac:dyDescent="0.2">
      <c r="B284" s="37"/>
    </row>
    <row r="285" spans="2:2" x14ac:dyDescent="0.2">
      <c r="B285" s="37"/>
    </row>
    <row r="286" spans="2:2" x14ac:dyDescent="0.2">
      <c r="B286" s="37"/>
    </row>
    <row r="287" spans="2:2" x14ac:dyDescent="0.2">
      <c r="B287" s="37"/>
    </row>
    <row r="288" spans="2:2" x14ac:dyDescent="0.2">
      <c r="B288" s="37"/>
    </row>
    <row r="289" spans="2:2" x14ac:dyDescent="0.2">
      <c r="B289" s="37"/>
    </row>
    <row r="290" spans="2:2" x14ac:dyDescent="0.2">
      <c r="B290" s="37"/>
    </row>
    <row r="291" spans="2:2" x14ac:dyDescent="0.2">
      <c r="B291" s="37"/>
    </row>
    <row r="292" spans="2:2" x14ac:dyDescent="0.2">
      <c r="B292" s="37"/>
    </row>
    <row r="293" spans="2:2" x14ac:dyDescent="0.2">
      <c r="B293" s="37"/>
    </row>
    <row r="294" spans="2:2" x14ac:dyDescent="0.2">
      <c r="B294" s="37"/>
    </row>
    <row r="295" spans="2:2" x14ac:dyDescent="0.2">
      <c r="B295" s="37"/>
    </row>
    <row r="296" spans="2:2" x14ac:dyDescent="0.2">
      <c r="B296" s="37"/>
    </row>
    <row r="297" spans="2:2" x14ac:dyDescent="0.2">
      <c r="B297" s="37"/>
    </row>
    <row r="298" spans="2:2" x14ac:dyDescent="0.2">
      <c r="B298" s="37"/>
    </row>
    <row r="299" spans="2:2" x14ac:dyDescent="0.2">
      <c r="B299" s="37"/>
    </row>
    <row r="300" spans="2:2" x14ac:dyDescent="0.2">
      <c r="B300" s="37"/>
    </row>
    <row r="301" spans="2:2" x14ac:dyDescent="0.2">
      <c r="B301" s="37"/>
    </row>
    <row r="302" spans="2:2" x14ac:dyDescent="0.2">
      <c r="B302" s="37"/>
    </row>
    <row r="303" spans="2:2" x14ac:dyDescent="0.2">
      <c r="B303" s="37"/>
    </row>
    <row r="304" spans="2:2" x14ac:dyDescent="0.2">
      <c r="B304" s="37"/>
    </row>
    <row r="305" spans="2:2" x14ac:dyDescent="0.2">
      <c r="B305" s="37"/>
    </row>
    <row r="306" spans="2:2" x14ac:dyDescent="0.2">
      <c r="B306" s="37"/>
    </row>
    <row r="307" spans="2:2" x14ac:dyDescent="0.2">
      <c r="B307" s="37"/>
    </row>
    <row r="308" spans="2:2" x14ac:dyDescent="0.2">
      <c r="B308" s="37"/>
    </row>
    <row r="309" spans="2:2" x14ac:dyDescent="0.2">
      <c r="B309" s="37"/>
    </row>
    <row r="310" spans="2:2" x14ac:dyDescent="0.2">
      <c r="B310" s="37"/>
    </row>
    <row r="311" spans="2:2" x14ac:dyDescent="0.2">
      <c r="B311" s="37"/>
    </row>
    <row r="312" spans="2:2" x14ac:dyDescent="0.2">
      <c r="B312" s="37"/>
    </row>
    <row r="313" spans="2:2" x14ac:dyDescent="0.2">
      <c r="B313" s="37"/>
    </row>
    <row r="314" spans="2:2" x14ac:dyDescent="0.2">
      <c r="B314" s="37"/>
    </row>
    <row r="315" spans="2:2" x14ac:dyDescent="0.2">
      <c r="B315" s="37"/>
    </row>
    <row r="316" spans="2:2" x14ac:dyDescent="0.2">
      <c r="B316" s="37"/>
    </row>
    <row r="317" spans="2:2" x14ac:dyDescent="0.2">
      <c r="B317" s="37"/>
    </row>
    <row r="318" spans="2:2" x14ac:dyDescent="0.2">
      <c r="B318" s="37"/>
    </row>
    <row r="319" spans="2:2" x14ac:dyDescent="0.2">
      <c r="B319" s="37"/>
    </row>
    <row r="320" spans="2:2" x14ac:dyDescent="0.2">
      <c r="B320" s="37"/>
    </row>
    <row r="321" spans="2:2" x14ac:dyDescent="0.2">
      <c r="B321" s="37"/>
    </row>
    <row r="322" spans="2:2" x14ac:dyDescent="0.2">
      <c r="B322" s="37"/>
    </row>
    <row r="323" spans="2:2" x14ac:dyDescent="0.2">
      <c r="B323" s="37"/>
    </row>
    <row r="324" spans="2:2" x14ac:dyDescent="0.2">
      <c r="B324" s="37"/>
    </row>
    <row r="325" spans="2:2" x14ac:dyDescent="0.2">
      <c r="B325" s="37"/>
    </row>
    <row r="326" spans="2:2" x14ac:dyDescent="0.2">
      <c r="B326" s="37"/>
    </row>
    <row r="327" spans="2:2" x14ac:dyDescent="0.2">
      <c r="B327" s="37"/>
    </row>
    <row r="328" spans="2:2" x14ac:dyDescent="0.2">
      <c r="B328" s="37"/>
    </row>
    <row r="329" spans="2:2" x14ac:dyDescent="0.2">
      <c r="B329" s="37"/>
    </row>
    <row r="330" spans="2:2" x14ac:dyDescent="0.2">
      <c r="B330" s="37"/>
    </row>
    <row r="331" spans="2:2" x14ac:dyDescent="0.2">
      <c r="B331" s="37"/>
    </row>
    <row r="332" spans="2:2" x14ac:dyDescent="0.2">
      <c r="B332" s="37"/>
    </row>
    <row r="333" spans="2:2" x14ac:dyDescent="0.2">
      <c r="B333" s="37"/>
    </row>
    <row r="334" spans="2:2" x14ac:dyDescent="0.2">
      <c r="B334" s="37"/>
    </row>
    <row r="335" spans="2:2" x14ac:dyDescent="0.2">
      <c r="B335" s="37"/>
    </row>
    <row r="336" spans="2:2" x14ac:dyDescent="0.2">
      <c r="B336" s="37"/>
    </row>
    <row r="337" spans="2:2" x14ac:dyDescent="0.2">
      <c r="B337" s="37"/>
    </row>
    <row r="338" spans="2:2" x14ac:dyDescent="0.2">
      <c r="B338" s="37"/>
    </row>
    <row r="339" spans="2:2" x14ac:dyDescent="0.2">
      <c r="B339" s="37"/>
    </row>
    <row r="340" spans="2:2" x14ac:dyDescent="0.2">
      <c r="B340" s="37"/>
    </row>
    <row r="341" spans="2:2" x14ac:dyDescent="0.2">
      <c r="B341" s="37"/>
    </row>
    <row r="342" spans="2:2" x14ac:dyDescent="0.2">
      <c r="B342" s="37"/>
    </row>
    <row r="343" spans="2:2" x14ac:dyDescent="0.2">
      <c r="B343" s="37"/>
    </row>
    <row r="344" spans="2:2" x14ac:dyDescent="0.2">
      <c r="B344" s="37"/>
    </row>
    <row r="345" spans="2:2" x14ac:dyDescent="0.2">
      <c r="B345" s="37"/>
    </row>
    <row r="346" spans="2:2" x14ac:dyDescent="0.2">
      <c r="B346" s="37"/>
    </row>
    <row r="347" spans="2:2" x14ac:dyDescent="0.2">
      <c r="B347" s="37"/>
    </row>
    <row r="348" spans="2:2" x14ac:dyDescent="0.2">
      <c r="B348" s="37"/>
    </row>
    <row r="349" spans="2:2" x14ac:dyDescent="0.2">
      <c r="B349" s="37"/>
    </row>
    <row r="350" spans="2:2" x14ac:dyDescent="0.2">
      <c r="B350" s="37"/>
    </row>
    <row r="351" spans="2:2" x14ac:dyDescent="0.2">
      <c r="B351" s="37"/>
    </row>
    <row r="352" spans="2:2" x14ac:dyDescent="0.2">
      <c r="B352" s="37"/>
    </row>
    <row r="353" spans="2:2" x14ac:dyDescent="0.2">
      <c r="B353" s="37"/>
    </row>
    <row r="354" spans="2:2" x14ac:dyDescent="0.2">
      <c r="B354" s="37"/>
    </row>
    <row r="355" spans="2:2" x14ac:dyDescent="0.2">
      <c r="B355" s="37"/>
    </row>
    <row r="356" spans="2:2" x14ac:dyDescent="0.2">
      <c r="B356" s="37"/>
    </row>
    <row r="357" spans="2:2" x14ac:dyDescent="0.2">
      <c r="B357" s="37"/>
    </row>
    <row r="358" spans="2:2" x14ac:dyDescent="0.2">
      <c r="B358" s="37"/>
    </row>
    <row r="359" spans="2:2" x14ac:dyDescent="0.2">
      <c r="B359" s="37"/>
    </row>
    <row r="360" spans="2:2" x14ac:dyDescent="0.2">
      <c r="B360" s="37"/>
    </row>
    <row r="361" spans="2:2" x14ac:dyDescent="0.2">
      <c r="B361" s="37"/>
    </row>
    <row r="362" spans="2:2" x14ac:dyDescent="0.2">
      <c r="B362" s="37"/>
    </row>
    <row r="363" spans="2:2" x14ac:dyDescent="0.2">
      <c r="B363" s="37"/>
    </row>
    <row r="364" spans="2:2" x14ac:dyDescent="0.2">
      <c r="B364" s="37"/>
    </row>
    <row r="365" spans="2:2" x14ac:dyDescent="0.2">
      <c r="B365" s="37"/>
    </row>
    <row r="366" spans="2:2" x14ac:dyDescent="0.2">
      <c r="B366" s="37"/>
    </row>
    <row r="367" spans="2:2" x14ac:dyDescent="0.2">
      <c r="B367" s="37"/>
    </row>
    <row r="368" spans="2:2" x14ac:dyDescent="0.2">
      <c r="B368" s="37"/>
    </row>
    <row r="369" spans="2:2" x14ac:dyDescent="0.2">
      <c r="B369" s="37"/>
    </row>
    <row r="370" spans="2:2" x14ac:dyDescent="0.2">
      <c r="B370" s="37"/>
    </row>
    <row r="371" spans="2:2" x14ac:dyDescent="0.2">
      <c r="B371" s="37"/>
    </row>
    <row r="372" spans="2:2" x14ac:dyDescent="0.2">
      <c r="B372" s="37"/>
    </row>
    <row r="373" spans="2:2" x14ac:dyDescent="0.2">
      <c r="B373" s="37"/>
    </row>
    <row r="374" spans="2:2" x14ac:dyDescent="0.2">
      <c r="B374" s="37"/>
    </row>
    <row r="375" spans="2:2" x14ac:dyDescent="0.2">
      <c r="B375" s="37"/>
    </row>
    <row r="376" spans="2:2" x14ac:dyDescent="0.2">
      <c r="B376" s="37"/>
    </row>
    <row r="377" spans="2:2" x14ac:dyDescent="0.2">
      <c r="B377" s="37"/>
    </row>
    <row r="378" spans="2:2" x14ac:dyDescent="0.2">
      <c r="B378" s="37"/>
    </row>
    <row r="379" spans="2:2" x14ac:dyDescent="0.2">
      <c r="B379" s="37"/>
    </row>
    <row r="380" spans="2:2" x14ac:dyDescent="0.2">
      <c r="B380" s="37"/>
    </row>
    <row r="381" spans="2:2" x14ac:dyDescent="0.2">
      <c r="B381" s="37"/>
    </row>
    <row r="382" spans="2:2" x14ac:dyDescent="0.2">
      <c r="B382" s="37"/>
    </row>
    <row r="383" spans="2:2" x14ac:dyDescent="0.2">
      <c r="B383" s="37"/>
    </row>
    <row r="384" spans="2:2" x14ac:dyDescent="0.2">
      <c r="B384" s="37"/>
    </row>
    <row r="385" spans="2:2" x14ac:dyDescent="0.2">
      <c r="B385" s="37"/>
    </row>
    <row r="386" spans="2:2" x14ac:dyDescent="0.2">
      <c r="B386" s="37"/>
    </row>
    <row r="387" spans="2:2" x14ac:dyDescent="0.2">
      <c r="B387" s="37"/>
    </row>
    <row r="388" spans="2:2" x14ac:dyDescent="0.2">
      <c r="B388" s="37"/>
    </row>
    <row r="389" spans="2:2" x14ac:dyDescent="0.2">
      <c r="B389" s="37"/>
    </row>
    <row r="390" spans="2:2" x14ac:dyDescent="0.2">
      <c r="B390" s="37"/>
    </row>
    <row r="391" spans="2:2" x14ac:dyDescent="0.2">
      <c r="B391" s="37"/>
    </row>
    <row r="392" spans="2:2" x14ac:dyDescent="0.2">
      <c r="B392" s="37"/>
    </row>
    <row r="393" spans="2:2" x14ac:dyDescent="0.2">
      <c r="B393" s="37"/>
    </row>
    <row r="394" spans="2:2" x14ac:dyDescent="0.2">
      <c r="B394" s="37"/>
    </row>
    <row r="395" spans="2:2" x14ac:dyDescent="0.2">
      <c r="B395" s="37"/>
    </row>
    <row r="396" spans="2:2" x14ac:dyDescent="0.2">
      <c r="B396" s="37"/>
    </row>
    <row r="397" spans="2:2" x14ac:dyDescent="0.2">
      <c r="B397" s="37"/>
    </row>
    <row r="398" spans="2:2" x14ac:dyDescent="0.2">
      <c r="B398" s="37"/>
    </row>
    <row r="399" spans="2:2" x14ac:dyDescent="0.2">
      <c r="B399" s="37"/>
    </row>
    <row r="400" spans="2:2" x14ac:dyDescent="0.2">
      <c r="B400" s="37"/>
    </row>
    <row r="401" spans="2:2" x14ac:dyDescent="0.2">
      <c r="B401" s="37"/>
    </row>
    <row r="402" spans="2:2" x14ac:dyDescent="0.2">
      <c r="B402" s="37"/>
    </row>
    <row r="403" spans="2:2" x14ac:dyDescent="0.2">
      <c r="B403" s="37"/>
    </row>
    <row r="404" spans="2:2" x14ac:dyDescent="0.2">
      <c r="B404" s="37"/>
    </row>
    <row r="405" spans="2:2" x14ac:dyDescent="0.2">
      <c r="B405" s="37"/>
    </row>
    <row r="406" spans="2:2" x14ac:dyDescent="0.2">
      <c r="B406" s="37"/>
    </row>
    <row r="407" spans="2:2" x14ac:dyDescent="0.2">
      <c r="B407" s="37"/>
    </row>
    <row r="408" spans="2:2" x14ac:dyDescent="0.2">
      <c r="B408" s="37"/>
    </row>
    <row r="409" spans="2:2" x14ac:dyDescent="0.2">
      <c r="B409" s="37"/>
    </row>
    <row r="410" spans="2:2" x14ac:dyDescent="0.2">
      <c r="B410" s="37"/>
    </row>
    <row r="411" spans="2:2" x14ac:dyDescent="0.2">
      <c r="B411" s="37"/>
    </row>
    <row r="412" spans="2:2" x14ac:dyDescent="0.2">
      <c r="B412" s="37"/>
    </row>
    <row r="413" spans="2:2" x14ac:dyDescent="0.2">
      <c r="B413" s="37"/>
    </row>
    <row r="414" spans="2:2" x14ac:dyDescent="0.2">
      <c r="B414" s="37"/>
    </row>
    <row r="415" spans="2:2" x14ac:dyDescent="0.2">
      <c r="B415" s="37"/>
    </row>
    <row r="416" spans="2:2" x14ac:dyDescent="0.2">
      <c r="B416" s="37"/>
    </row>
    <row r="417" spans="2:2" x14ac:dyDescent="0.2">
      <c r="B417" s="37"/>
    </row>
    <row r="418" spans="2:2" x14ac:dyDescent="0.2">
      <c r="B418" s="37"/>
    </row>
    <row r="419" spans="2:2" x14ac:dyDescent="0.2">
      <c r="B419" s="37"/>
    </row>
    <row r="420" spans="2:2" x14ac:dyDescent="0.2">
      <c r="B420" s="37"/>
    </row>
    <row r="421" spans="2:2" x14ac:dyDescent="0.2">
      <c r="B421" s="37"/>
    </row>
    <row r="422" spans="2:2" x14ac:dyDescent="0.2">
      <c r="B422" s="37"/>
    </row>
    <row r="423" spans="2:2" x14ac:dyDescent="0.2">
      <c r="B423" s="37"/>
    </row>
    <row r="424" spans="2:2" x14ac:dyDescent="0.2">
      <c r="B424" s="37"/>
    </row>
    <row r="425" spans="2:2" x14ac:dyDescent="0.2">
      <c r="B425" s="37"/>
    </row>
    <row r="426" spans="2:2" x14ac:dyDescent="0.2">
      <c r="B426" s="37"/>
    </row>
    <row r="427" spans="2:2" x14ac:dyDescent="0.2">
      <c r="B427" s="37"/>
    </row>
    <row r="428" spans="2:2" x14ac:dyDescent="0.2">
      <c r="B428" s="37"/>
    </row>
    <row r="429" spans="2:2" x14ac:dyDescent="0.2">
      <c r="B429" s="37"/>
    </row>
    <row r="430" spans="2:2" x14ac:dyDescent="0.2">
      <c r="B430" s="37"/>
    </row>
    <row r="431" spans="2:2" x14ac:dyDescent="0.2">
      <c r="B431" s="37"/>
    </row>
    <row r="432" spans="2:2" x14ac:dyDescent="0.2">
      <c r="B432" s="37"/>
    </row>
    <row r="433" spans="2:2" x14ac:dyDescent="0.2">
      <c r="B433" s="37"/>
    </row>
    <row r="434" spans="2:2" x14ac:dyDescent="0.2">
      <c r="B434" s="37"/>
    </row>
    <row r="435" spans="2:2" x14ac:dyDescent="0.2">
      <c r="B435" s="37"/>
    </row>
    <row r="436" spans="2:2" x14ac:dyDescent="0.2">
      <c r="B436" s="37"/>
    </row>
    <row r="437" spans="2:2" x14ac:dyDescent="0.2">
      <c r="B437" s="37"/>
    </row>
    <row r="438" spans="2:2" x14ac:dyDescent="0.2">
      <c r="B438" s="37"/>
    </row>
    <row r="439" spans="2:2" x14ac:dyDescent="0.2">
      <c r="B439" s="37"/>
    </row>
    <row r="440" spans="2:2" x14ac:dyDescent="0.2">
      <c r="B440" s="37"/>
    </row>
    <row r="441" spans="2:2" x14ac:dyDescent="0.2">
      <c r="B441" s="37"/>
    </row>
    <row r="442" spans="2:2" x14ac:dyDescent="0.2">
      <c r="B442" s="37"/>
    </row>
    <row r="443" spans="2:2" x14ac:dyDescent="0.2">
      <c r="B443" s="37"/>
    </row>
    <row r="444" spans="2:2" x14ac:dyDescent="0.2">
      <c r="B444" s="37"/>
    </row>
    <row r="445" spans="2:2" x14ac:dyDescent="0.2">
      <c r="B445" s="37"/>
    </row>
    <row r="446" spans="2:2" x14ac:dyDescent="0.2">
      <c r="B446" s="37"/>
    </row>
    <row r="447" spans="2:2" x14ac:dyDescent="0.2">
      <c r="B447" s="37"/>
    </row>
    <row r="448" spans="2:2" x14ac:dyDescent="0.2">
      <c r="B448" s="37"/>
    </row>
    <row r="449" spans="2:2" x14ac:dyDescent="0.2">
      <c r="B449" s="37"/>
    </row>
    <row r="450" spans="2:2" x14ac:dyDescent="0.2">
      <c r="B450" s="37"/>
    </row>
    <row r="451" spans="2:2" x14ac:dyDescent="0.2">
      <c r="B451" s="37"/>
    </row>
    <row r="452" spans="2:2" x14ac:dyDescent="0.2">
      <c r="B452" s="37"/>
    </row>
    <row r="453" spans="2:2" x14ac:dyDescent="0.2">
      <c r="B453" s="37"/>
    </row>
    <row r="454" spans="2:2" x14ac:dyDescent="0.2">
      <c r="B454" s="37"/>
    </row>
    <row r="455" spans="2:2" x14ac:dyDescent="0.2">
      <c r="B455" s="37"/>
    </row>
    <row r="456" spans="2:2" x14ac:dyDescent="0.2">
      <c r="B456" s="37"/>
    </row>
    <row r="457" spans="2:2" x14ac:dyDescent="0.2">
      <c r="B457" s="37"/>
    </row>
    <row r="458" spans="2:2" x14ac:dyDescent="0.2">
      <c r="B458" s="37"/>
    </row>
    <row r="459" spans="2:2" x14ac:dyDescent="0.2">
      <c r="B459" s="37"/>
    </row>
    <row r="460" spans="2:2" x14ac:dyDescent="0.2">
      <c r="B460" s="37"/>
    </row>
    <row r="461" spans="2:2" x14ac:dyDescent="0.2">
      <c r="B461" s="37"/>
    </row>
    <row r="462" spans="2:2" x14ac:dyDescent="0.2">
      <c r="B462" s="37"/>
    </row>
    <row r="463" spans="2:2" x14ac:dyDescent="0.2">
      <c r="B463" s="37"/>
    </row>
    <row r="464" spans="2:2" x14ac:dyDescent="0.2">
      <c r="B464" s="37"/>
    </row>
    <row r="465" spans="2:2" x14ac:dyDescent="0.2">
      <c r="B465" s="37"/>
    </row>
    <row r="466" spans="2:2" x14ac:dyDescent="0.2">
      <c r="B466" s="37"/>
    </row>
    <row r="467" spans="2:2" x14ac:dyDescent="0.2">
      <c r="B467" s="37"/>
    </row>
    <row r="468" spans="2:2" x14ac:dyDescent="0.2">
      <c r="B468" s="37"/>
    </row>
    <row r="469" spans="2:2" x14ac:dyDescent="0.2">
      <c r="B469" s="37"/>
    </row>
    <row r="470" spans="2:2" x14ac:dyDescent="0.2">
      <c r="B470" s="37"/>
    </row>
    <row r="471" spans="2:2" x14ac:dyDescent="0.2">
      <c r="B471" s="37"/>
    </row>
    <row r="472" spans="2:2" x14ac:dyDescent="0.2">
      <c r="B472" s="37"/>
    </row>
    <row r="473" spans="2:2" x14ac:dyDescent="0.2">
      <c r="B473" s="37"/>
    </row>
    <row r="474" spans="2:2" x14ac:dyDescent="0.2">
      <c r="B474" s="37"/>
    </row>
    <row r="475" spans="2:2" x14ac:dyDescent="0.2">
      <c r="B475" s="37"/>
    </row>
    <row r="476" spans="2:2" x14ac:dyDescent="0.2">
      <c r="B476" s="37"/>
    </row>
    <row r="477" spans="2:2" x14ac:dyDescent="0.2">
      <c r="B477" s="37"/>
    </row>
    <row r="478" spans="2:2" x14ac:dyDescent="0.2">
      <c r="B478" s="37"/>
    </row>
    <row r="479" spans="2:2" x14ac:dyDescent="0.2">
      <c r="B479" s="37"/>
    </row>
    <row r="480" spans="2:2" x14ac:dyDescent="0.2">
      <c r="B480" s="37"/>
    </row>
    <row r="481" spans="2:2" x14ac:dyDescent="0.2">
      <c r="B481" s="37"/>
    </row>
    <row r="482" spans="2:2" x14ac:dyDescent="0.2">
      <c r="B482" s="37"/>
    </row>
    <row r="483" spans="2:2" x14ac:dyDescent="0.2">
      <c r="B483" s="37"/>
    </row>
    <row r="484" spans="2:2" x14ac:dyDescent="0.2">
      <c r="B484" s="37"/>
    </row>
    <row r="485" spans="2:2" x14ac:dyDescent="0.2">
      <c r="B485" s="37"/>
    </row>
    <row r="486" spans="2:2" x14ac:dyDescent="0.2">
      <c r="B486" s="37"/>
    </row>
    <row r="487" spans="2:2" x14ac:dyDescent="0.2">
      <c r="B487" s="37"/>
    </row>
    <row r="488" spans="2:2" x14ac:dyDescent="0.2">
      <c r="B488" s="37"/>
    </row>
    <row r="489" spans="2:2" x14ac:dyDescent="0.2">
      <c r="B489" s="37"/>
    </row>
    <row r="490" spans="2:2" x14ac:dyDescent="0.2">
      <c r="B490" s="37"/>
    </row>
    <row r="491" spans="2:2" x14ac:dyDescent="0.2">
      <c r="B491" s="37"/>
    </row>
    <row r="492" spans="2:2" x14ac:dyDescent="0.2">
      <c r="B492" s="37"/>
    </row>
    <row r="493" spans="2:2" x14ac:dyDescent="0.2">
      <c r="B493" s="37"/>
    </row>
    <row r="494" spans="2:2" x14ac:dyDescent="0.2">
      <c r="B494" s="37"/>
    </row>
    <row r="495" spans="2:2" x14ac:dyDescent="0.2">
      <c r="B495" s="37"/>
    </row>
    <row r="496" spans="2:2" x14ac:dyDescent="0.2">
      <c r="B496" s="37"/>
    </row>
    <row r="497" spans="2:2" x14ac:dyDescent="0.2">
      <c r="B497" s="37"/>
    </row>
    <row r="498" spans="2:2" x14ac:dyDescent="0.2">
      <c r="B498" s="37"/>
    </row>
    <row r="499" spans="2:2" x14ac:dyDescent="0.2">
      <c r="B499" s="37"/>
    </row>
    <row r="500" spans="2:2" x14ac:dyDescent="0.2">
      <c r="B500" s="37"/>
    </row>
    <row r="501" spans="2:2" x14ac:dyDescent="0.2">
      <c r="B501" s="37"/>
    </row>
    <row r="502" spans="2:2" x14ac:dyDescent="0.2">
      <c r="B502" s="37"/>
    </row>
    <row r="503" spans="2:2" x14ac:dyDescent="0.2">
      <c r="B503" s="37"/>
    </row>
    <row r="504" spans="2:2" x14ac:dyDescent="0.2">
      <c r="B504" s="37"/>
    </row>
    <row r="505" spans="2:2" x14ac:dyDescent="0.2">
      <c r="B505" s="37"/>
    </row>
    <row r="506" spans="2:2" x14ac:dyDescent="0.2">
      <c r="B506" s="37"/>
    </row>
    <row r="507" spans="2:2" x14ac:dyDescent="0.2">
      <c r="B507" s="37"/>
    </row>
    <row r="508" spans="2:2" x14ac:dyDescent="0.2">
      <c r="B508" s="37"/>
    </row>
    <row r="509" spans="2:2" x14ac:dyDescent="0.2">
      <c r="B509" s="37"/>
    </row>
    <row r="510" spans="2:2" x14ac:dyDescent="0.2">
      <c r="B510" s="37"/>
    </row>
    <row r="511" spans="2:2" x14ac:dyDescent="0.2">
      <c r="B511" s="37"/>
    </row>
    <row r="512" spans="2:2" x14ac:dyDescent="0.2">
      <c r="B512" s="37"/>
    </row>
    <row r="513" spans="2:2" x14ac:dyDescent="0.2">
      <c r="B513" s="37"/>
    </row>
    <row r="514" spans="2:2" x14ac:dyDescent="0.2">
      <c r="B514" s="37"/>
    </row>
    <row r="515" spans="2:2" x14ac:dyDescent="0.2">
      <c r="B515" s="37"/>
    </row>
    <row r="516" spans="2:2" x14ac:dyDescent="0.2">
      <c r="B516" s="37"/>
    </row>
    <row r="517" spans="2:2" x14ac:dyDescent="0.2">
      <c r="B517" s="37"/>
    </row>
    <row r="518" spans="2:2" x14ac:dyDescent="0.2">
      <c r="B518" s="37"/>
    </row>
    <row r="519" spans="2:2" x14ac:dyDescent="0.2">
      <c r="B519" s="37"/>
    </row>
    <row r="520" spans="2:2" x14ac:dyDescent="0.2">
      <c r="B520" s="37"/>
    </row>
    <row r="521" spans="2:2" x14ac:dyDescent="0.2">
      <c r="B521" s="37"/>
    </row>
    <row r="522" spans="2:2" x14ac:dyDescent="0.2">
      <c r="B522" s="37"/>
    </row>
    <row r="523" spans="2:2" x14ac:dyDescent="0.2">
      <c r="B523" s="37"/>
    </row>
    <row r="524" spans="2:2" x14ac:dyDescent="0.2">
      <c r="B524" s="37"/>
    </row>
    <row r="525" spans="2:2" x14ac:dyDescent="0.2">
      <c r="B525" s="37"/>
    </row>
    <row r="526" spans="2:2" x14ac:dyDescent="0.2">
      <c r="B526" s="37"/>
    </row>
    <row r="527" spans="2:2" x14ac:dyDescent="0.2">
      <c r="B527" s="37"/>
    </row>
    <row r="528" spans="2:2" x14ac:dyDescent="0.2">
      <c r="B528" s="37"/>
    </row>
    <row r="529" spans="2:2" x14ac:dyDescent="0.2">
      <c r="B529" s="37"/>
    </row>
    <row r="530" spans="2:2" x14ac:dyDescent="0.2">
      <c r="B530" s="37"/>
    </row>
    <row r="531" spans="2:2" x14ac:dyDescent="0.2">
      <c r="B531" s="37"/>
    </row>
    <row r="532" spans="2:2" x14ac:dyDescent="0.2">
      <c r="B532" s="37"/>
    </row>
    <row r="533" spans="2:2" x14ac:dyDescent="0.2">
      <c r="B533" s="37"/>
    </row>
    <row r="534" spans="2:2" x14ac:dyDescent="0.2">
      <c r="B534" s="37"/>
    </row>
    <row r="535" spans="2:2" x14ac:dyDescent="0.2">
      <c r="B535" s="37"/>
    </row>
    <row r="536" spans="2:2" x14ac:dyDescent="0.2">
      <c r="B536" s="37"/>
    </row>
    <row r="537" spans="2:2" x14ac:dyDescent="0.2">
      <c r="B537" s="37"/>
    </row>
    <row r="538" spans="2:2" x14ac:dyDescent="0.2">
      <c r="B538" s="37"/>
    </row>
    <row r="539" spans="2:2" x14ac:dyDescent="0.2">
      <c r="B539" s="37"/>
    </row>
    <row r="540" spans="2:2" x14ac:dyDescent="0.2">
      <c r="B540" s="37"/>
    </row>
    <row r="541" spans="2:2" x14ac:dyDescent="0.2">
      <c r="B541" s="37"/>
    </row>
    <row r="542" spans="2:2" x14ac:dyDescent="0.2">
      <c r="B542" s="37"/>
    </row>
    <row r="543" spans="2:2" x14ac:dyDescent="0.2">
      <c r="B543" s="37"/>
    </row>
    <row r="544" spans="2:2" x14ac:dyDescent="0.2">
      <c r="B544" s="37"/>
    </row>
    <row r="545" spans="2:2" x14ac:dyDescent="0.2">
      <c r="B545" s="37"/>
    </row>
    <row r="546" spans="2:2" x14ac:dyDescent="0.2">
      <c r="B546" s="37"/>
    </row>
    <row r="547" spans="2:2" x14ac:dyDescent="0.2">
      <c r="B547" s="37"/>
    </row>
    <row r="548" spans="2:2" x14ac:dyDescent="0.2">
      <c r="B548" s="37"/>
    </row>
    <row r="549" spans="2:2" x14ac:dyDescent="0.2">
      <c r="B549" s="37"/>
    </row>
    <row r="550" spans="2:2" x14ac:dyDescent="0.2">
      <c r="B550" s="37"/>
    </row>
    <row r="551" spans="2:2" x14ac:dyDescent="0.2">
      <c r="B551" s="37"/>
    </row>
    <row r="552" spans="2:2" x14ac:dyDescent="0.2">
      <c r="B552" s="37"/>
    </row>
    <row r="553" spans="2:2" x14ac:dyDescent="0.2">
      <c r="B553" s="37"/>
    </row>
    <row r="554" spans="2:2" x14ac:dyDescent="0.2">
      <c r="B554" s="37"/>
    </row>
    <row r="555" spans="2:2" x14ac:dyDescent="0.2">
      <c r="B555" s="37"/>
    </row>
    <row r="556" spans="2:2" x14ac:dyDescent="0.2">
      <c r="B556" s="37"/>
    </row>
    <row r="557" spans="2:2" x14ac:dyDescent="0.2">
      <c r="B557" s="37"/>
    </row>
    <row r="558" spans="2:2" x14ac:dyDescent="0.2">
      <c r="B558" s="37"/>
    </row>
    <row r="559" spans="2:2" x14ac:dyDescent="0.2">
      <c r="B559" s="37"/>
    </row>
    <row r="560" spans="2:2" x14ac:dyDescent="0.2">
      <c r="B560" s="37"/>
    </row>
    <row r="561" spans="2:2" x14ac:dyDescent="0.2">
      <c r="B561" s="37"/>
    </row>
    <row r="562" spans="2:2" x14ac:dyDescent="0.2">
      <c r="B562" s="37"/>
    </row>
    <row r="563" spans="2:2" x14ac:dyDescent="0.2">
      <c r="B563" s="37"/>
    </row>
    <row r="564" spans="2:2" x14ac:dyDescent="0.2">
      <c r="B564" s="37"/>
    </row>
    <row r="565" spans="2:2" x14ac:dyDescent="0.2">
      <c r="B565" s="37"/>
    </row>
    <row r="566" spans="2:2" x14ac:dyDescent="0.2">
      <c r="B566" s="37"/>
    </row>
    <row r="567" spans="2:2" x14ac:dyDescent="0.2">
      <c r="B567" s="37"/>
    </row>
    <row r="568" spans="2:2" x14ac:dyDescent="0.2">
      <c r="B568" s="37"/>
    </row>
    <row r="569" spans="2:2" x14ac:dyDescent="0.2">
      <c r="B569" s="37"/>
    </row>
    <row r="570" spans="2:2" x14ac:dyDescent="0.2">
      <c r="B570" s="37"/>
    </row>
    <row r="571" spans="2:2" x14ac:dyDescent="0.2">
      <c r="B571" s="37"/>
    </row>
    <row r="572" spans="2:2" x14ac:dyDescent="0.2">
      <c r="B572" s="37"/>
    </row>
    <row r="573" spans="2:2" x14ac:dyDescent="0.2">
      <c r="B573" s="37"/>
    </row>
    <row r="574" spans="2:2" x14ac:dyDescent="0.2">
      <c r="B574" s="37"/>
    </row>
    <row r="575" spans="2:2" x14ac:dyDescent="0.2">
      <c r="B575" s="37"/>
    </row>
    <row r="576" spans="2:2" x14ac:dyDescent="0.2">
      <c r="B576" s="37"/>
    </row>
    <row r="577" spans="2:2" x14ac:dyDescent="0.2">
      <c r="B577" s="37"/>
    </row>
    <row r="578" spans="2:2" x14ac:dyDescent="0.2">
      <c r="B578" s="37"/>
    </row>
    <row r="579" spans="2:2" x14ac:dyDescent="0.2">
      <c r="B579" s="37"/>
    </row>
    <row r="580" spans="2:2" x14ac:dyDescent="0.2">
      <c r="B580" s="37"/>
    </row>
    <row r="581" spans="2:2" x14ac:dyDescent="0.2">
      <c r="B581" s="37"/>
    </row>
    <row r="582" spans="2:2" x14ac:dyDescent="0.2">
      <c r="B582" s="37"/>
    </row>
    <row r="583" spans="2:2" x14ac:dyDescent="0.2">
      <c r="B583" s="37"/>
    </row>
    <row r="584" spans="2:2" x14ac:dyDescent="0.2">
      <c r="B584" s="37"/>
    </row>
    <row r="585" spans="2:2" x14ac:dyDescent="0.2">
      <c r="B585" s="37"/>
    </row>
    <row r="586" spans="2:2" x14ac:dyDescent="0.2">
      <c r="B586" s="37"/>
    </row>
    <row r="587" spans="2:2" x14ac:dyDescent="0.2">
      <c r="B587" s="37"/>
    </row>
    <row r="588" spans="2:2" x14ac:dyDescent="0.2">
      <c r="B588" s="37"/>
    </row>
    <row r="589" spans="2:2" x14ac:dyDescent="0.2">
      <c r="B589" s="37"/>
    </row>
    <row r="590" spans="2:2" x14ac:dyDescent="0.2">
      <c r="B590" s="37"/>
    </row>
    <row r="591" spans="2:2" x14ac:dyDescent="0.2">
      <c r="B591" s="37"/>
    </row>
    <row r="592" spans="2:2" x14ac:dyDescent="0.2">
      <c r="B592" s="37"/>
    </row>
    <row r="593" spans="2:2" x14ac:dyDescent="0.2">
      <c r="B593" s="37"/>
    </row>
    <row r="594" spans="2:2" x14ac:dyDescent="0.2">
      <c r="B594" s="37"/>
    </row>
    <row r="595" spans="2:2" x14ac:dyDescent="0.2">
      <c r="B595" s="37"/>
    </row>
    <row r="596" spans="2:2" x14ac:dyDescent="0.2">
      <c r="B596" s="37"/>
    </row>
    <row r="597" spans="2:2" x14ac:dyDescent="0.2">
      <c r="B597" s="37"/>
    </row>
    <row r="598" spans="2:2" x14ac:dyDescent="0.2">
      <c r="B598" s="37"/>
    </row>
    <row r="599" spans="2:2" x14ac:dyDescent="0.2">
      <c r="B599" s="37"/>
    </row>
    <row r="600" spans="2:2" x14ac:dyDescent="0.2">
      <c r="B600" s="37"/>
    </row>
    <row r="601" spans="2:2" x14ac:dyDescent="0.2">
      <c r="B601" s="37"/>
    </row>
    <row r="602" spans="2:2" x14ac:dyDescent="0.2">
      <c r="B602" s="37"/>
    </row>
    <row r="603" spans="2:2" x14ac:dyDescent="0.2">
      <c r="B603" s="37"/>
    </row>
    <row r="604" spans="2:2" x14ac:dyDescent="0.2">
      <c r="B604" s="37"/>
    </row>
    <row r="605" spans="2:2" x14ac:dyDescent="0.2">
      <c r="B605" s="37"/>
    </row>
    <row r="606" spans="2:2" x14ac:dyDescent="0.2">
      <c r="B606" s="37"/>
    </row>
    <row r="607" spans="2:2" x14ac:dyDescent="0.2">
      <c r="B607" s="37"/>
    </row>
    <row r="608" spans="2:2" x14ac:dyDescent="0.2">
      <c r="B608" s="37"/>
    </row>
    <row r="609" spans="2:2" x14ac:dyDescent="0.2">
      <c r="B609" s="37"/>
    </row>
    <row r="610" spans="2:2" x14ac:dyDescent="0.2">
      <c r="B610" s="37"/>
    </row>
    <row r="611" spans="2:2" x14ac:dyDescent="0.2">
      <c r="B611" s="37"/>
    </row>
    <row r="612" spans="2:2" x14ac:dyDescent="0.2">
      <c r="B612" s="37"/>
    </row>
    <row r="613" spans="2:2" x14ac:dyDescent="0.2">
      <c r="B613" s="37"/>
    </row>
    <row r="614" spans="2:2" x14ac:dyDescent="0.2">
      <c r="B614" s="37"/>
    </row>
    <row r="615" spans="2:2" x14ac:dyDescent="0.2">
      <c r="B615" s="37"/>
    </row>
    <row r="616" spans="2:2" x14ac:dyDescent="0.2">
      <c r="B616" s="37"/>
    </row>
    <row r="617" spans="2:2" x14ac:dyDescent="0.2">
      <c r="B617" s="37"/>
    </row>
    <row r="618" spans="2:2" x14ac:dyDescent="0.2">
      <c r="B618" s="37"/>
    </row>
    <row r="619" spans="2:2" x14ac:dyDescent="0.2">
      <c r="B619" s="37"/>
    </row>
    <row r="620" spans="2:2" x14ac:dyDescent="0.2">
      <c r="B620" s="37"/>
    </row>
    <row r="621" spans="2:2" x14ac:dyDescent="0.2">
      <c r="B621" s="37"/>
    </row>
    <row r="622" spans="2:2" x14ac:dyDescent="0.2">
      <c r="B622" s="37"/>
    </row>
    <row r="623" spans="2:2" x14ac:dyDescent="0.2">
      <c r="B623" s="37"/>
    </row>
    <row r="624" spans="2:2" x14ac:dyDescent="0.2">
      <c r="B624" s="37"/>
    </row>
    <row r="625" spans="2:2" x14ac:dyDescent="0.2">
      <c r="B625" s="37"/>
    </row>
    <row r="626" spans="2:2" x14ac:dyDescent="0.2">
      <c r="B626" s="37"/>
    </row>
    <row r="627" spans="2:2" x14ac:dyDescent="0.2">
      <c r="B627" s="37"/>
    </row>
    <row r="628" spans="2:2" x14ac:dyDescent="0.2">
      <c r="B628" s="37"/>
    </row>
    <row r="629" spans="2:2" x14ac:dyDescent="0.2">
      <c r="B629" s="37"/>
    </row>
    <row r="630" spans="2:2" x14ac:dyDescent="0.2">
      <c r="B630" s="37"/>
    </row>
    <row r="631" spans="2:2" x14ac:dyDescent="0.2">
      <c r="B631" s="37"/>
    </row>
    <row r="632" spans="2:2" x14ac:dyDescent="0.2">
      <c r="B632" s="37"/>
    </row>
    <row r="633" spans="2:2" x14ac:dyDescent="0.2">
      <c r="B633" s="37"/>
    </row>
    <row r="634" spans="2:2" x14ac:dyDescent="0.2">
      <c r="B634" s="37"/>
    </row>
    <row r="635" spans="2:2" x14ac:dyDescent="0.2">
      <c r="B635" s="37"/>
    </row>
    <row r="636" spans="2:2" x14ac:dyDescent="0.2">
      <c r="B636" s="37"/>
    </row>
    <row r="637" spans="2:2" x14ac:dyDescent="0.2">
      <c r="B637" s="37"/>
    </row>
    <row r="638" spans="2:2" x14ac:dyDescent="0.2">
      <c r="B638" s="37"/>
    </row>
    <row r="639" spans="2:2" x14ac:dyDescent="0.2">
      <c r="B639" s="37"/>
    </row>
    <row r="640" spans="2:2" x14ac:dyDescent="0.2">
      <c r="B640" s="37"/>
    </row>
    <row r="641" spans="2:2" x14ac:dyDescent="0.2">
      <c r="B641" s="37"/>
    </row>
    <row r="642" spans="2:2" x14ac:dyDescent="0.2">
      <c r="B642" s="37"/>
    </row>
    <row r="643" spans="2:2" x14ac:dyDescent="0.2">
      <c r="B643" s="37"/>
    </row>
    <row r="644" spans="2:2" x14ac:dyDescent="0.2">
      <c r="B644" s="37"/>
    </row>
    <row r="645" spans="2:2" x14ac:dyDescent="0.2">
      <c r="B645" s="37"/>
    </row>
    <row r="646" spans="2:2" x14ac:dyDescent="0.2">
      <c r="B646" s="37"/>
    </row>
    <row r="647" spans="2:2" x14ac:dyDescent="0.2">
      <c r="B647" s="37"/>
    </row>
    <row r="648" spans="2:2" x14ac:dyDescent="0.2">
      <c r="B648" s="37"/>
    </row>
    <row r="649" spans="2:2" x14ac:dyDescent="0.2">
      <c r="B649" s="37"/>
    </row>
    <row r="650" spans="2:2" x14ac:dyDescent="0.2">
      <c r="B650" s="37"/>
    </row>
    <row r="651" spans="2:2" x14ac:dyDescent="0.2">
      <c r="B651" s="37"/>
    </row>
    <row r="652" spans="2:2" x14ac:dyDescent="0.2">
      <c r="B652" s="37"/>
    </row>
    <row r="653" spans="2:2" x14ac:dyDescent="0.2">
      <c r="B653" s="37"/>
    </row>
    <row r="654" spans="2:2" x14ac:dyDescent="0.2">
      <c r="B654" s="37"/>
    </row>
    <row r="655" spans="2:2" x14ac:dyDescent="0.2">
      <c r="B655" s="37"/>
    </row>
    <row r="656" spans="2:2" x14ac:dyDescent="0.2">
      <c r="B656" s="37"/>
    </row>
    <row r="657" spans="2:2" x14ac:dyDescent="0.2">
      <c r="B657" s="37"/>
    </row>
    <row r="658" spans="2:2" x14ac:dyDescent="0.2">
      <c r="B658" s="37"/>
    </row>
    <row r="659" spans="2:2" x14ac:dyDescent="0.2">
      <c r="B659" s="37"/>
    </row>
    <row r="660" spans="2:2" x14ac:dyDescent="0.2">
      <c r="B660" s="37"/>
    </row>
    <row r="661" spans="2:2" x14ac:dyDescent="0.2">
      <c r="B661" s="37"/>
    </row>
    <row r="662" spans="2:2" x14ac:dyDescent="0.2">
      <c r="B662" s="37"/>
    </row>
    <row r="663" spans="2:2" x14ac:dyDescent="0.2">
      <c r="B663" s="37"/>
    </row>
    <row r="664" spans="2:2" x14ac:dyDescent="0.2">
      <c r="B664" s="37"/>
    </row>
    <row r="665" spans="2:2" x14ac:dyDescent="0.2">
      <c r="B665" s="37"/>
    </row>
    <row r="666" spans="2:2" x14ac:dyDescent="0.2">
      <c r="B666" s="37"/>
    </row>
    <row r="667" spans="2:2" x14ac:dyDescent="0.2">
      <c r="B667" s="37"/>
    </row>
    <row r="668" spans="2:2" x14ac:dyDescent="0.2">
      <c r="B668" s="37"/>
    </row>
    <row r="669" spans="2:2" x14ac:dyDescent="0.2">
      <c r="B669" s="37"/>
    </row>
    <row r="670" spans="2:2" x14ac:dyDescent="0.2">
      <c r="B670" s="37"/>
    </row>
    <row r="671" spans="2:2" x14ac:dyDescent="0.2">
      <c r="B671" s="37"/>
    </row>
    <row r="672" spans="2:2" x14ac:dyDescent="0.2">
      <c r="B672" s="37"/>
    </row>
    <row r="673" spans="2:2" x14ac:dyDescent="0.2">
      <c r="B673" s="37"/>
    </row>
    <row r="674" spans="2:2" x14ac:dyDescent="0.2">
      <c r="B674" s="37"/>
    </row>
    <row r="675" spans="2:2" x14ac:dyDescent="0.2">
      <c r="B675" s="37"/>
    </row>
    <row r="676" spans="2:2" x14ac:dyDescent="0.2">
      <c r="B676" s="37"/>
    </row>
    <row r="677" spans="2:2" x14ac:dyDescent="0.2">
      <c r="B677" s="37"/>
    </row>
    <row r="678" spans="2:2" x14ac:dyDescent="0.2">
      <c r="B678" s="37"/>
    </row>
    <row r="679" spans="2:2" x14ac:dyDescent="0.2">
      <c r="B679" s="37"/>
    </row>
    <row r="680" spans="2:2" x14ac:dyDescent="0.2">
      <c r="B680" s="37"/>
    </row>
    <row r="681" spans="2:2" x14ac:dyDescent="0.2">
      <c r="B681" s="37"/>
    </row>
    <row r="682" spans="2:2" x14ac:dyDescent="0.2">
      <c r="B682" s="37"/>
    </row>
    <row r="683" spans="2:2" x14ac:dyDescent="0.2">
      <c r="B683" s="37"/>
    </row>
    <row r="684" spans="2:2" x14ac:dyDescent="0.2">
      <c r="B684" s="37"/>
    </row>
    <row r="685" spans="2:2" x14ac:dyDescent="0.2">
      <c r="B685" s="37"/>
    </row>
    <row r="686" spans="2:2" x14ac:dyDescent="0.2">
      <c r="B686" s="37"/>
    </row>
    <row r="687" spans="2:2" x14ac:dyDescent="0.2">
      <c r="B687" s="37"/>
    </row>
    <row r="688" spans="2:2" x14ac:dyDescent="0.2">
      <c r="B688" s="37"/>
    </row>
    <row r="689" spans="2:2" x14ac:dyDescent="0.2">
      <c r="B689" s="37"/>
    </row>
    <row r="690" spans="2:2" x14ac:dyDescent="0.2">
      <c r="B690" s="37"/>
    </row>
    <row r="691" spans="2:2" x14ac:dyDescent="0.2">
      <c r="B691" s="37"/>
    </row>
    <row r="692" spans="2:2" x14ac:dyDescent="0.2">
      <c r="B692" s="37"/>
    </row>
    <row r="693" spans="2:2" x14ac:dyDescent="0.2">
      <c r="B693" s="37"/>
    </row>
    <row r="694" spans="2:2" x14ac:dyDescent="0.2">
      <c r="B694" s="37"/>
    </row>
    <row r="695" spans="2:2" x14ac:dyDescent="0.2">
      <c r="B695" s="37"/>
    </row>
    <row r="696" spans="2:2" x14ac:dyDescent="0.2">
      <c r="B696" s="37"/>
    </row>
    <row r="697" spans="2:2" x14ac:dyDescent="0.2">
      <c r="B697" s="37"/>
    </row>
    <row r="698" spans="2:2" x14ac:dyDescent="0.2">
      <c r="B698" s="37"/>
    </row>
    <row r="699" spans="2:2" x14ac:dyDescent="0.2">
      <c r="B699" s="37"/>
    </row>
    <row r="700" spans="2:2" x14ac:dyDescent="0.2">
      <c r="B700" s="37"/>
    </row>
    <row r="701" spans="2:2" x14ac:dyDescent="0.2">
      <c r="B701" s="37"/>
    </row>
    <row r="702" spans="2:2" x14ac:dyDescent="0.2">
      <c r="B702" s="37"/>
    </row>
    <row r="703" spans="2:2" x14ac:dyDescent="0.2">
      <c r="B703" s="37"/>
    </row>
    <row r="704" spans="2:2" x14ac:dyDescent="0.2">
      <c r="B704" s="37"/>
    </row>
    <row r="705" spans="2:2" x14ac:dyDescent="0.2">
      <c r="B705" s="37"/>
    </row>
    <row r="706" spans="2:2" x14ac:dyDescent="0.2">
      <c r="B706" s="37"/>
    </row>
    <row r="707" spans="2:2" x14ac:dyDescent="0.2">
      <c r="B707" s="37"/>
    </row>
    <row r="708" spans="2:2" x14ac:dyDescent="0.2">
      <c r="B708" s="37"/>
    </row>
    <row r="709" spans="2:2" x14ac:dyDescent="0.2">
      <c r="B709" s="37"/>
    </row>
    <row r="710" spans="2:2" x14ac:dyDescent="0.2">
      <c r="B710" s="37"/>
    </row>
    <row r="711" spans="2:2" x14ac:dyDescent="0.2">
      <c r="B711" s="37"/>
    </row>
    <row r="712" spans="2:2" x14ac:dyDescent="0.2">
      <c r="B712" s="37"/>
    </row>
    <row r="713" spans="2:2" x14ac:dyDescent="0.2">
      <c r="B713" s="37"/>
    </row>
    <row r="714" spans="2:2" x14ac:dyDescent="0.2">
      <c r="B714" s="37"/>
    </row>
    <row r="715" spans="2:2" x14ac:dyDescent="0.2">
      <c r="B715" s="37"/>
    </row>
    <row r="716" spans="2:2" x14ac:dyDescent="0.2">
      <c r="B716" s="37"/>
    </row>
    <row r="717" spans="2:2" x14ac:dyDescent="0.2">
      <c r="B717" s="37"/>
    </row>
    <row r="718" spans="2:2" x14ac:dyDescent="0.2">
      <c r="B718" s="37"/>
    </row>
    <row r="719" spans="2:2" x14ac:dyDescent="0.2">
      <c r="B719" s="37"/>
    </row>
    <row r="720" spans="2:2" x14ac:dyDescent="0.2">
      <c r="B720" s="37"/>
    </row>
    <row r="721" spans="2:2" x14ac:dyDescent="0.2">
      <c r="B721" s="37"/>
    </row>
    <row r="722" spans="2:2" x14ac:dyDescent="0.2">
      <c r="B722" s="37"/>
    </row>
    <row r="723" spans="2:2" x14ac:dyDescent="0.2">
      <c r="B723" s="37"/>
    </row>
    <row r="724" spans="2:2" x14ac:dyDescent="0.2">
      <c r="B724" s="37"/>
    </row>
    <row r="725" spans="2:2" x14ac:dyDescent="0.2">
      <c r="B725" s="37"/>
    </row>
    <row r="726" spans="2:2" x14ac:dyDescent="0.2">
      <c r="B726" s="37"/>
    </row>
    <row r="727" spans="2:2" x14ac:dyDescent="0.2">
      <c r="B727" s="37"/>
    </row>
    <row r="728" spans="2:2" x14ac:dyDescent="0.2">
      <c r="B728" s="37"/>
    </row>
    <row r="729" spans="2:2" x14ac:dyDescent="0.2">
      <c r="B729" s="37"/>
    </row>
    <row r="730" spans="2:2" x14ac:dyDescent="0.2">
      <c r="B730" s="37"/>
    </row>
    <row r="731" spans="2:2" x14ac:dyDescent="0.2">
      <c r="B731" s="37"/>
    </row>
    <row r="732" spans="2:2" x14ac:dyDescent="0.2">
      <c r="B732" s="37"/>
    </row>
    <row r="733" spans="2:2" x14ac:dyDescent="0.2">
      <c r="B733" s="37"/>
    </row>
    <row r="734" spans="2:2" x14ac:dyDescent="0.2">
      <c r="B734" s="37"/>
    </row>
    <row r="735" spans="2:2" x14ac:dyDescent="0.2">
      <c r="B735" s="37"/>
    </row>
    <row r="736" spans="2:2" x14ac:dyDescent="0.2">
      <c r="B736" s="37"/>
    </row>
    <row r="737" spans="2:2" x14ac:dyDescent="0.2">
      <c r="B737" s="37"/>
    </row>
    <row r="738" spans="2:2" x14ac:dyDescent="0.2">
      <c r="B738" s="37"/>
    </row>
    <row r="739" spans="2:2" x14ac:dyDescent="0.2">
      <c r="B739" s="37"/>
    </row>
    <row r="740" spans="2:2" x14ac:dyDescent="0.2">
      <c r="B740" s="37"/>
    </row>
    <row r="741" spans="2:2" x14ac:dyDescent="0.2">
      <c r="B741" s="37"/>
    </row>
    <row r="742" spans="2:2" x14ac:dyDescent="0.2">
      <c r="B742" s="37"/>
    </row>
    <row r="743" spans="2:2" x14ac:dyDescent="0.2">
      <c r="B743" s="37"/>
    </row>
    <row r="744" spans="2:2" x14ac:dyDescent="0.2">
      <c r="B744" s="37"/>
    </row>
    <row r="745" spans="2:2" x14ac:dyDescent="0.2">
      <c r="B745" s="37"/>
    </row>
    <row r="746" spans="2:2" x14ac:dyDescent="0.2">
      <c r="B746" s="37"/>
    </row>
    <row r="747" spans="2:2" x14ac:dyDescent="0.2">
      <c r="B747" s="37"/>
    </row>
    <row r="748" spans="2:2" x14ac:dyDescent="0.2">
      <c r="B748" s="37"/>
    </row>
    <row r="749" spans="2:2" x14ac:dyDescent="0.2">
      <c r="B749" s="37"/>
    </row>
    <row r="750" spans="2:2" x14ac:dyDescent="0.2">
      <c r="B750" s="37"/>
    </row>
    <row r="751" spans="2:2" x14ac:dyDescent="0.2">
      <c r="B751" s="37"/>
    </row>
    <row r="752" spans="2:2" x14ac:dyDescent="0.2">
      <c r="B752" s="37"/>
    </row>
    <row r="753" spans="2:2" x14ac:dyDescent="0.2">
      <c r="B753" s="37"/>
    </row>
    <row r="754" spans="2:2" x14ac:dyDescent="0.2">
      <c r="B754" s="37"/>
    </row>
    <row r="755" spans="2:2" x14ac:dyDescent="0.2">
      <c r="B755" s="37"/>
    </row>
    <row r="756" spans="2:2" x14ac:dyDescent="0.2">
      <c r="B756" s="37"/>
    </row>
    <row r="757" spans="2:2" x14ac:dyDescent="0.2">
      <c r="B757" s="37"/>
    </row>
    <row r="758" spans="2:2" x14ac:dyDescent="0.2">
      <c r="B758" s="37"/>
    </row>
    <row r="759" spans="2:2" x14ac:dyDescent="0.2">
      <c r="B759" s="37"/>
    </row>
    <row r="760" spans="2:2" x14ac:dyDescent="0.2">
      <c r="B760" s="37"/>
    </row>
    <row r="761" spans="2:2" x14ac:dyDescent="0.2">
      <c r="B761" s="37"/>
    </row>
    <row r="762" spans="2:2" x14ac:dyDescent="0.2">
      <c r="B762" s="37"/>
    </row>
    <row r="763" spans="2:2" x14ac:dyDescent="0.2">
      <c r="B763" s="37"/>
    </row>
    <row r="764" spans="2:2" x14ac:dyDescent="0.2">
      <c r="B764" s="37"/>
    </row>
    <row r="765" spans="2:2" x14ac:dyDescent="0.2">
      <c r="B765" s="37"/>
    </row>
    <row r="766" spans="2:2" x14ac:dyDescent="0.2">
      <c r="B766" s="37"/>
    </row>
    <row r="767" spans="2:2" x14ac:dyDescent="0.2">
      <c r="B767" s="37"/>
    </row>
    <row r="768" spans="2:2" x14ac:dyDescent="0.2">
      <c r="B768" s="37"/>
    </row>
    <row r="769" spans="2:2" x14ac:dyDescent="0.2">
      <c r="B769" s="37"/>
    </row>
    <row r="770" spans="2:2" x14ac:dyDescent="0.2">
      <c r="B770" s="37"/>
    </row>
    <row r="771" spans="2:2" x14ac:dyDescent="0.2">
      <c r="B771" s="37"/>
    </row>
    <row r="772" spans="2:2" x14ac:dyDescent="0.2">
      <c r="B772" s="37"/>
    </row>
    <row r="773" spans="2:2" x14ac:dyDescent="0.2">
      <c r="B773" s="37"/>
    </row>
    <row r="774" spans="2:2" x14ac:dyDescent="0.2">
      <c r="B774" s="37"/>
    </row>
    <row r="775" spans="2:2" x14ac:dyDescent="0.2">
      <c r="B775" s="37"/>
    </row>
    <row r="776" spans="2:2" x14ac:dyDescent="0.2">
      <c r="B776" s="37"/>
    </row>
    <row r="777" spans="2:2" x14ac:dyDescent="0.2">
      <c r="B777" s="37"/>
    </row>
    <row r="778" spans="2:2" x14ac:dyDescent="0.2">
      <c r="B778" s="37"/>
    </row>
    <row r="779" spans="2:2" x14ac:dyDescent="0.2">
      <c r="B779" s="37"/>
    </row>
    <row r="780" spans="2:2" x14ac:dyDescent="0.2">
      <c r="B780" s="37"/>
    </row>
    <row r="781" spans="2:2" x14ac:dyDescent="0.2">
      <c r="B781" s="37"/>
    </row>
    <row r="782" spans="2:2" x14ac:dyDescent="0.2">
      <c r="B782" s="37"/>
    </row>
    <row r="783" spans="2:2" x14ac:dyDescent="0.2">
      <c r="B783" s="37"/>
    </row>
    <row r="784" spans="2:2" x14ac:dyDescent="0.2">
      <c r="B784" s="37"/>
    </row>
    <row r="785" spans="2:2" x14ac:dyDescent="0.2">
      <c r="B785" s="37"/>
    </row>
    <row r="786" spans="2:2" x14ac:dyDescent="0.2">
      <c r="B786" s="37"/>
    </row>
    <row r="787" spans="2:2" x14ac:dyDescent="0.2">
      <c r="B787" s="37"/>
    </row>
    <row r="788" spans="2:2" x14ac:dyDescent="0.2">
      <c r="B788" s="37"/>
    </row>
    <row r="789" spans="2:2" x14ac:dyDescent="0.2">
      <c r="B789" s="37"/>
    </row>
    <row r="790" spans="2:2" x14ac:dyDescent="0.2">
      <c r="B790" s="37"/>
    </row>
    <row r="791" spans="2:2" x14ac:dyDescent="0.2">
      <c r="B791" s="37"/>
    </row>
    <row r="792" spans="2:2" x14ac:dyDescent="0.2">
      <c r="B792" s="37"/>
    </row>
    <row r="793" spans="2:2" x14ac:dyDescent="0.2">
      <c r="B793" s="37"/>
    </row>
    <row r="794" spans="2:2" x14ac:dyDescent="0.2">
      <c r="B794" s="37"/>
    </row>
    <row r="795" spans="2:2" x14ac:dyDescent="0.2">
      <c r="B795" s="37"/>
    </row>
    <row r="796" spans="2:2" x14ac:dyDescent="0.2">
      <c r="B796" s="37"/>
    </row>
    <row r="797" spans="2:2" x14ac:dyDescent="0.2">
      <c r="B797" s="37"/>
    </row>
    <row r="798" spans="2:2" x14ac:dyDescent="0.2">
      <c r="B798" s="37"/>
    </row>
    <row r="799" spans="2:2" x14ac:dyDescent="0.2">
      <c r="B799" s="37"/>
    </row>
    <row r="800" spans="2:2" x14ac:dyDescent="0.2">
      <c r="B800" s="37"/>
    </row>
    <row r="801" spans="2:2" x14ac:dyDescent="0.2">
      <c r="B801" s="37"/>
    </row>
    <row r="802" spans="2:2" x14ac:dyDescent="0.2">
      <c r="B802" s="37"/>
    </row>
    <row r="803" spans="2:2" x14ac:dyDescent="0.2">
      <c r="B803" s="37"/>
    </row>
    <row r="804" spans="2:2" x14ac:dyDescent="0.2">
      <c r="B804" s="37"/>
    </row>
    <row r="805" spans="2:2" x14ac:dyDescent="0.2">
      <c r="B805" s="37"/>
    </row>
    <row r="806" spans="2:2" x14ac:dyDescent="0.2">
      <c r="B806" s="37"/>
    </row>
    <row r="807" spans="2:2" x14ac:dyDescent="0.2">
      <c r="B807" s="37"/>
    </row>
    <row r="808" spans="2:2" x14ac:dyDescent="0.2">
      <c r="B808" s="37"/>
    </row>
    <row r="809" spans="2:2" x14ac:dyDescent="0.2">
      <c r="B809" s="37"/>
    </row>
    <row r="810" spans="2:2" x14ac:dyDescent="0.2">
      <c r="B810" s="37"/>
    </row>
    <row r="811" spans="2:2" x14ac:dyDescent="0.2">
      <c r="B811" s="37"/>
    </row>
    <row r="812" spans="2:2" x14ac:dyDescent="0.2">
      <c r="B812" s="37"/>
    </row>
    <row r="813" spans="2:2" x14ac:dyDescent="0.2">
      <c r="B813" s="37"/>
    </row>
    <row r="814" spans="2:2" x14ac:dyDescent="0.2">
      <c r="B814" s="37"/>
    </row>
    <row r="815" spans="2:2" x14ac:dyDescent="0.2">
      <c r="B815" s="37"/>
    </row>
    <row r="816" spans="2:2" x14ac:dyDescent="0.2">
      <c r="B816" s="37"/>
    </row>
    <row r="817" spans="2:2" x14ac:dyDescent="0.2">
      <c r="B817" s="37"/>
    </row>
    <row r="818" spans="2:2" x14ac:dyDescent="0.2">
      <c r="B818" s="37"/>
    </row>
    <row r="819" spans="2:2" x14ac:dyDescent="0.2">
      <c r="B819" s="37"/>
    </row>
    <row r="820" spans="2:2" x14ac:dyDescent="0.2">
      <c r="B820" s="37"/>
    </row>
    <row r="821" spans="2:2" x14ac:dyDescent="0.2">
      <c r="B821" s="37"/>
    </row>
    <row r="822" spans="2:2" x14ac:dyDescent="0.2">
      <c r="B822" s="37"/>
    </row>
    <row r="823" spans="2:2" x14ac:dyDescent="0.2">
      <c r="B823" s="37"/>
    </row>
    <row r="824" spans="2:2" x14ac:dyDescent="0.2">
      <c r="B824" s="37"/>
    </row>
    <row r="825" spans="2:2" x14ac:dyDescent="0.2">
      <c r="B825" s="37"/>
    </row>
    <row r="826" spans="2:2" x14ac:dyDescent="0.2">
      <c r="B826" s="37"/>
    </row>
    <row r="827" spans="2:2" x14ac:dyDescent="0.2">
      <c r="B827" s="37"/>
    </row>
    <row r="828" spans="2:2" x14ac:dyDescent="0.2">
      <c r="B828" s="37"/>
    </row>
    <row r="829" spans="2:2" x14ac:dyDescent="0.2">
      <c r="B829" s="37"/>
    </row>
    <row r="830" spans="2:2" x14ac:dyDescent="0.2">
      <c r="B830" s="37"/>
    </row>
    <row r="831" spans="2:2" x14ac:dyDescent="0.2">
      <c r="B831" s="37"/>
    </row>
    <row r="832" spans="2:2" x14ac:dyDescent="0.2">
      <c r="B832" s="37"/>
    </row>
    <row r="833" spans="2:2" x14ac:dyDescent="0.2">
      <c r="B833" s="37"/>
    </row>
    <row r="834" spans="2:2" x14ac:dyDescent="0.2">
      <c r="B834" s="37"/>
    </row>
    <row r="835" spans="2:2" x14ac:dyDescent="0.2">
      <c r="B835" s="37"/>
    </row>
    <row r="836" spans="2:2" x14ac:dyDescent="0.2">
      <c r="B836" s="37"/>
    </row>
    <row r="837" spans="2:2" x14ac:dyDescent="0.2">
      <c r="B837" s="37"/>
    </row>
    <row r="838" spans="2:2" x14ac:dyDescent="0.2">
      <c r="B838" s="37"/>
    </row>
    <row r="839" spans="2:2" x14ac:dyDescent="0.2">
      <c r="B839" s="37"/>
    </row>
    <row r="840" spans="2:2" x14ac:dyDescent="0.2">
      <c r="B840" s="37"/>
    </row>
    <row r="841" spans="2:2" x14ac:dyDescent="0.2">
      <c r="B841" s="37"/>
    </row>
    <row r="842" spans="2:2" x14ac:dyDescent="0.2">
      <c r="B842" s="37"/>
    </row>
    <row r="843" spans="2:2" x14ac:dyDescent="0.2">
      <c r="B843" s="37"/>
    </row>
    <row r="844" spans="2:2" x14ac:dyDescent="0.2">
      <c r="B844" s="37"/>
    </row>
    <row r="845" spans="2:2" x14ac:dyDescent="0.2">
      <c r="B845" s="37"/>
    </row>
    <row r="846" spans="2:2" x14ac:dyDescent="0.2">
      <c r="B846" s="37"/>
    </row>
    <row r="847" spans="2:2" x14ac:dyDescent="0.2">
      <c r="B847" s="37"/>
    </row>
    <row r="848" spans="2:2" x14ac:dyDescent="0.2">
      <c r="B848" s="37"/>
    </row>
    <row r="849" spans="2:2" x14ac:dyDescent="0.2">
      <c r="B849" s="37"/>
    </row>
    <row r="850" spans="2:2" x14ac:dyDescent="0.2">
      <c r="B850" s="37"/>
    </row>
    <row r="851" spans="2:2" x14ac:dyDescent="0.2">
      <c r="B851" s="37"/>
    </row>
    <row r="852" spans="2:2" x14ac:dyDescent="0.2">
      <c r="B852" s="37"/>
    </row>
    <row r="853" spans="2:2" x14ac:dyDescent="0.2">
      <c r="B853" s="37"/>
    </row>
    <row r="854" spans="2:2" x14ac:dyDescent="0.2">
      <c r="B854" s="37"/>
    </row>
    <row r="855" spans="2:2" x14ac:dyDescent="0.2">
      <c r="B855" s="37"/>
    </row>
    <row r="856" spans="2:2" x14ac:dyDescent="0.2">
      <c r="B856" s="37"/>
    </row>
    <row r="857" spans="2:2" x14ac:dyDescent="0.2">
      <c r="B857" s="37"/>
    </row>
    <row r="858" spans="2:2" x14ac:dyDescent="0.2">
      <c r="B858" s="37"/>
    </row>
    <row r="859" spans="2:2" x14ac:dyDescent="0.2">
      <c r="B859" s="37"/>
    </row>
    <row r="860" spans="2:2" x14ac:dyDescent="0.2">
      <c r="B860" s="37"/>
    </row>
    <row r="861" spans="2:2" x14ac:dyDescent="0.2">
      <c r="B861" s="37"/>
    </row>
    <row r="862" spans="2:2" x14ac:dyDescent="0.2">
      <c r="B862" s="37"/>
    </row>
    <row r="863" spans="2:2" x14ac:dyDescent="0.2">
      <c r="B863" s="37"/>
    </row>
    <row r="864" spans="2:2" x14ac:dyDescent="0.2">
      <c r="B864" s="37"/>
    </row>
    <row r="865" spans="2:2" x14ac:dyDescent="0.2">
      <c r="B865" s="37"/>
    </row>
    <row r="866" spans="2:2" x14ac:dyDescent="0.2">
      <c r="B866" s="37"/>
    </row>
    <row r="867" spans="2:2" x14ac:dyDescent="0.2">
      <c r="B867" s="37"/>
    </row>
    <row r="868" spans="2:2" x14ac:dyDescent="0.2">
      <c r="B868" s="37"/>
    </row>
    <row r="869" spans="2:2" x14ac:dyDescent="0.2">
      <c r="B869" s="37"/>
    </row>
    <row r="870" spans="2:2" x14ac:dyDescent="0.2">
      <c r="B870" s="37"/>
    </row>
    <row r="871" spans="2:2" x14ac:dyDescent="0.2">
      <c r="B871" s="37"/>
    </row>
    <row r="872" spans="2:2" x14ac:dyDescent="0.2">
      <c r="B872" s="37"/>
    </row>
    <row r="873" spans="2:2" x14ac:dyDescent="0.2">
      <c r="B873" s="37"/>
    </row>
    <row r="874" spans="2:2" x14ac:dyDescent="0.2">
      <c r="B874" s="37"/>
    </row>
    <row r="875" spans="2:2" x14ac:dyDescent="0.2">
      <c r="B875" s="37"/>
    </row>
    <row r="876" spans="2:2" x14ac:dyDescent="0.2">
      <c r="B876" s="37"/>
    </row>
    <row r="877" spans="2:2" x14ac:dyDescent="0.2">
      <c r="B877" s="37"/>
    </row>
    <row r="878" spans="2:2" x14ac:dyDescent="0.2">
      <c r="B878" s="37"/>
    </row>
    <row r="879" spans="2:2" x14ac:dyDescent="0.2">
      <c r="B879" s="37"/>
    </row>
    <row r="880" spans="2:2" x14ac:dyDescent="0.2">
      <c r="B880" s="37"/>
    </row>
    <row r="881" spans="2:2" x14ac:dyDescent="0.2">
      <c r="B881" s="37"/>
    </row>
    <row r="882" spans="2:2" x14ac:dyDescent="0.2">
      <c r="B882" s="37"/>
    </row>
    <row r="883" spans="2:2" x14ac:dyDescent="0.2">
      <c r="B883" s="37"/>
    </row>
    <row r="884" spans="2:2" x14ac:dyDescent="0.2">
      <c r="B884" s="37"/>
    </row>
    <row r="885" spans="2:2" x14ac:dyDescent="0.2">
      <c r="B885" s="37"/>
    </row>
    <row r="886" spans="2:2" x14ac:dyDescent="0.2">
      <c r="B886" s="37"/>
    </row>
    <row r="887" spans="2:2" x14ac:dyDescent="0.2">
      <c r="B887" s="37"/>
    </row>
    <row r="888" spans="2:2" x14ac:dyDescent="0.2">
      <c r="B888" s="37"/>
    </row>
    <row r="889" spans="2:2" x14ac:dyDescent="0.2">
      <c r="B889" s="37"/>
    </row>
    <row r="890" spans="2:2" x14ac:dyDescent="0.2">
      <c r="B890" s="37"/>
    </row>
    <row r="891" spans="2:2" x14ac:dyDescent="0.2">
      <c r="B891" s="37"/>
    </row>
    <row r="892" spans="2:2" x14ac:dyDescent="0.2">
      <c r="B892" s="37"/>
    </row>
    <row r="893" spans="2:2" x14ac:dyDescent="0.2">
      <c r="B893" s="37"/>
    </row>
    <row r="894" spans="2:2" x14ac:dyDescent="0.2">
      <c r="B894" s="37"/>
    </row>
    <row r="895" spans="2:2" x14ac:dyDescent="0.2">
      <c r="B895" s="37"/>
    </row>
    <row r="896" spans="2:2" x14ac:dyDescent="0.2">
      <c r="B896" s="37"/>
    </row>
    <row r="897" spans="2:2" x14ac:dyDescent="0.2">
      <c r="B897" s="37"/>
    </row>
    <row r="898" spans="2:2" x14ac:dyDescent="0.2">
      <c r="B898" s="37"/>
    </row>
    <row r="899" spans="2:2" x14ac:dyDescent="0.2">
      <c r="B899" s="37"/>
    </row>
    <row r="900" spans="2:2" x14ac:dyDescent="0.2">
      <c r="B900" s="37"/>
    </row>
    <row r="901" spans="2:2" x14ac:dyDescent="0.2">
      <c r="B901" s="37"/>
    </row>
    <row r="902" spans="2:2" x14ac:dyDescent="0.2">
      <c r="B902" s="37"/>
    </row>
    <row r="903" spans="2:2" x14ac:dyDescent="0.2">
      <c r="B903" s="37"/>
    </row>
    <row r="904" spans="2:2" x14ac:dyDescent="0.2">
      <c r="B904" s="37"/>
    </row>
    <row r="905" spans="2:2" x14ac:dyDescent="0.2">
      <c r="B905" s="37"/>
    </row>
    <row r="906" spans="2:2" x14ac:dyDescent="0.2">
      <c r="B906" s="37"/>
    </row>
    <row r="907" spans="2:2" x14ac:dyDescent="0.2">
      <c r="B907" s="37"/>
    </row>
    <row r="908" spans="2:2" x14ac:dyDescent="0.2">
      <c r="B908" s="37"/>
    </row>
    <row r="909" spans="2:2" x14ac:dyDescent="0.2">
      <c r="B909" s="37"/>
    </row>
    <row r="910" spans="2:2" x14ac:dyDescent="0.2">
      <c r="B910" s="37"/>
    </row>
    <row r="911" spans="2:2" x14ac:dyDescent="0.2">
      <c r="B911" s="37"/>
    </row>
    <row r="912" spans="2:2" x14ac:dyDescent="0.2">
      <c r="B912" s="37"/>
    </row>
    <row r="913" spans="2:2" x14ac:dyDescent="0.2">
      <c r="B913" s="37"/>
    </row>
    <row r="914" spans="2:2" x14ac:dyDescent="0.2">
      <c r="B914" s="37"/>
    </row>
    <row r="915" spans="2:2" x14ac:dyDescent="0.2">
      <c r="B915" s="37"/>
    </row>
    <row r="916" spans="2:2" x14ac:dyDescent="0.2">
      <c r="B916" s="37"/>
    </row>
    <row r="917" spans="2:2" x14ac:dyDescent="0.2">
      <c r="B917" s="37"/>
    </row>
    <row r="918" spans="2:2" x14ac:dyDescent="0.2">
      <c r="B918" s="37"/>
    </row>
    <row r="919" spans="2:2" x14ac:dyDescent="0.2">
      <c r="B919" s="37"/>
    </row>
    <row r="920" spans="2:2" x14ac:dyDescent="0.2">
      <c r="B920" s="37"/>
    </row>
    <row r="921" spans="2:2" x14ac:dyDescent="0.2">
      <c r="B921" s="37"/>
    </row>
    <row r="922" spans="2:2" x14ac:dyDescent="0.2">
      <c r="B922" s="37"/>
    </row>
    <row r="923" spans="2:2" x14ac:dyDescent="0.2">
      <c r="B923" s="37"/>
    </row>
    <row r="924" spans="2:2" x14ac:dyDescent="0.2">
      <c r="B924" s="37"/>
    </row>
    <row r="925" spans="2:2" x14ac:dyDescent="0.2">
      <c r="B925" s="37"/>
    </row>
    <row r="926" spans="2:2" x14ac:dyDescent="0.2">
      <c r="B926" s="37"/>
    </row>
    <row r="927" spans="2:2" x14ac:dyDescent="0.2">
      <c r="B927" s="37"/>
    </row>
    <row r="928" spans="2:2" x14ac:dyDescent="0.2">
      <c r="B928" s="37"/>
    </row>
    <row r="929" spans="2:2" x14ac:dyDescent="0.2">
      <c r="B929" s="37"/>
    </row>
    <row r="930" spans="2:2" x14ac:dyDescent="0.2">
      <c r="B930" s="37"/>
    </row>
    <row r="931" spans="2:2" x14ac:dyDescent="0.2">
      <c r="B931" s="37"/>
    </row>
    <row r="932" spans="2:2" x14ac:dyDescent="0.2">
      <c r="B932" s="37"/>
    </row>
    <row r="933" spans="2:2" x14ac:dyDescent="0.2">
      <c r="B933" s="37"/>
    </row>
    <row r="934" spans="2:2" x14ac:dyDescent="0.2">
      <c r="B934" s="37"/>
    </row>
    <row r="935" spans="2:2" x14ac:dyDescent="0.2">
      <c r="B935" s="37"/>
    </row>
    <row r="936" spans="2:2" x14ac:dyDescent="0.2">
      <c r="B936" s="37"/>
    </row>
    <row r="937" spans="2:2" x14ac:dyDescent="0.2">
      <c r="B937" s="37"/>
    </row>
    <row r="938" spans="2:2" x14ac:dyDescent="0.2">
      <c r="B938" s="37"/>
    </row>
    <row r="939" spans="2:2" x14ac:dyDescent="0.2">
      <c r="B939" s="37"/>
    </row>
    <row r="940" spans="2:2" x14ac:dyDescent="0.2">
      <c r="B940" s="37"/>
    </row>
    <row r="941" spans="2:2" x14ac:dyDescent="0.2">
      <c r="B941" s="37"/>
    </row>
    <row r="942" spans="2:2" x14ac:dyDescent="0.2">
      <c r="B942" s="37"/>
    </row>
    <row r="943" spans="2:2" x14ac:dyDescent="0.2">
      <c r="B943" s="37"/>
    </row>
    <row r="944" spans="2:2" x14ac:dyDescent="0.2">
      <c r="B944" s="37"/>
    </row>
    <row r="945" spans="2:2" x14ac:dyDescent="0.2">
      <c r="B945" s="37"/>
    </row>
    <row r="946" spans="2:2" x14ac:dyDescent="0.2">
      <c r="B946" s="37"/>
    </row>
    <row r="947" spans="2:2" x14ac:dyDescent="0.2">
      <c r="B947" s="37"/>
    </row>
    <row r="948" spans="2:2" x14ac:dyDescent="0.2">
      <c r="B948" s="37"/>
    </row>
    <row r="949" spans="2:2" x14ac:dyDescent="0.2">
      <c r="B949" s="37"/>
    </row>
    <row r="950" spans="2:2" x14ac:dyDescent="0.2">
      <c r="B950" s="37"/>
    </row>
    <row r="951" spans="2:2" x14ac:dyDescent="0.2">
      <c r="B951" s="37"/>
    </row>
    <row r="952" spans="2:2" x14ac:dyDescent="0.2">
      <c r="B952" s="37"/>
    </row>
    <row r="953" spans="2:2" x14ac:dyDescent="0.2">
      <c r="B953" s="37"/>
    </row>
    <row r="954" spans="2:2" x14ac:dyDescent="0.2">
      <c r="B954" s="37"/>
    </row>
    <row r="955" spans="2:2" x14ac:dyDescent="0.2">
      <c r="B955" s="37"/>
    </row>
    <row r="956" spans="2:2" x14ac:dyDescent="0.2">
      <c r="B956" s="37"/>
    </row>
    <row r="957" spans="2:2" x14ac:dyDescent="0.2">
      <c r="B957" s="37"/>
    </row>
    <row r="958" spans="2:2" x14ac:dyDescent="0.2">
      <c r="B958" s="37"/>
    </row>
    <row r="959" spans="2:2" x14ac:dyDescent="0.2">
      <c r="B959" s="37"/>
    </row>
    <row r="960" spans="2:2" x14ac:dyDescent="0.2">
      <c r="B960" s="37"/>
    </row>
    <row r="961" spans="2:2" x14ac:dyDescent="0.2">
      <c r="B961" s="37"/>
    </row>
    <row r="962" spans="2:2" x14ac:dyDescent="0.2">
      <c r="B962" s="37"/>
    </row>
    <row r="963" spans="2:2" x14ac:dyDescent="0.2">
      <c r="B963" s="37"/>
    </row>
    <row r="964" spans="2:2" x14ac:dyDescent="0.2">
      <c r="B964" s="37"/>
    </row>
    <row r="965" spans="2:2" x14ac:dyDescent="0.2">
      <c r="B965" s="37"/>
    </row>
    <row r="966" spans="2:2" x14ac:dyDescent="0.2">
      <c r="B966" s="37"/>
    </row>
    <row r="967" spans="2:2" x14ac:dyDescent="0.2">
      <c r="B967" s="37"/>
    </row>
    <row r="968" spans="2:2" x14ac:dyDescent="0.2">
      <c r="B968" s="37"/>
    </row>
    <row r="969" spans="2:2" x14ac:dyDescent="0.2">
      <c r="B969" s="37"/>
    </row>
    <row r="970" spans="2:2" x14ac:dyDescent="0.2">
      <c r="B970" s="37"/>
    </row>
    <row r="971" spans="2:2" x14ac:dyDescent="0.2">
      <c r="B971" s="37"/>
    </row>
    <row r="972" spans="2:2" x14ac:dyDescent="0.2">
      <c r="B972" s="37"/>
    </row>
    <row r="973" spans="2:2" x14ac:dyDescent="0.2">
      <c r="B973" s="37"/>
    </row>
    <row r="974" spans="2:2" x14ac:dyDescent="0.2">
      <c r="B974" s="37"/>
    </row>
    <row r="975" spans="2:2" x14ac:dyDescent="0.2">
      <c r="B975" s="37"/>
    </row>
    <row r="976" spans="2:2" x14ac:dyDescent="0.2">
      <c r="B976" s="37"/>
    </row>
    <row r="977" spans="2:2" x14ac:dyDescent="0.2">
      <c r="B977" s="37"/>
    </row>
    <row r="978" spans="2:2" x14ac:dyDescent="0.2">
      <c r="B978" s="37"/>
    </row>
    <row r="979" spans="2:2" x14ac:dyDescent="0.2">
      <c r="B979" s="37"/>
    </row>
    <row r="980" spans="2:2" x14ac:dyDescent="0.2">
      <c r="B980" s="37"/>
    </row>
    <row r="981" spans="2:2" x14ac:dyDescent="0.2">
      <c r="B981" s="37"/>
    </row>
    <row r="982" spans="2:2" x14ac:dyDescent="0.2">
      <c r="B982" s="37"/>
    </row>
    <row r="983" spans="2:2" x14ac:dyDescent="0.2">
      <c r="B983" s="37"/>
    </row>
    <row r="984" spans="2:2" x14ac:dyDescent="0.2">
      <c r="B984" s="37"/>
    </row>
    <row r="985" spans="2:2" x14ac:dyDescent="0.2">
      <c r="B985" s="37"/>
    </row>
    <row r="986" spans="2:2" x14ac:dyDescent="0.2">
      <c r="B986" s="37"/>
    </row>
    <row r="987" spans="2:2" x14ac:dyDescent="0.2">
      <c r="B987" s="37"/>
    </row>
    <row r="988" spans="2:2" x14ac:dyDescent="0.2">
      <c r="B988" s="37"/>
    </row>
    <row r="989" spans="2:2" x14ac:dyDescent="0.2">
      <c r="B989" s="37"/>
    </row>
    <row r="990" spans="2:2" x14ac:dyDescent="0.2">
      <c r="B990" s="37"/>
    </row>
    <row r="991" spans="2:2" x14ac:dyDescent="0.2">
      <c r="B991" s="37"/>
    </row>
    <row r="992" spans="2:2" x14ac:dyDescent="0.2">
      <c r="B992" s="37"/>
    </row>
    <row r="993" spans="2:2" x14ac:dyDescent="0.2">
      <c r="B993" s="37"/>
    </row>
    <row r="994" spans="2:2" x14ac:dyDescent="0.2">
      <c r="B994" s="37"/>
    </row>
    <row r="995" spans="2:2" x14ac:dyDescent="0.2">
      <c r="B995" s="37"/>
    </row>
    <row r="996" spans="2:2" x14ac:dyDescent="0.2">
      <c r="B996" s="37"/>
    </row>
    <row r="997" spans="2:2" x14ac:dyDescent="0.2">
      <c r="B997" s="37"/>
    </row>
    <row r="998" spans="2:2" x14ac:dyDescent="0.2">
      <c r="B998" s="37"/>
    </row>
    <row r="999" spans="2:2" x14ac:dyDescent="0.2">
      <c r="B999" s="37"/>
    </row>
    <row r="1000" spans="2:2" x14ac:dyDescent="0.2">
      <c r="B1000" s="37"/>
    </row>
    <row r="1001" spans="2:2" x14ac:dyDescent="0.2">
      <c r="B1001" s="37"/>
    </row>
    <row r="1002" spans="2:2" x14ac:dyDescent="0.2">
      <c r="B1002" s="37"/>
    </row>
    <row r="1003" spans="2:2" x14ac:dyDescent="0.2">
      <c r="B1003" s="37"/>
    </row>
  </sheetData>
  <mergeCells count="4">
    <mergeCell ref="A1:G1"/>
    <mergeCell ref="A20:B20"/>
    <mergeCell ref="F20:G21"/>
    <mergeCell ref="A21:B21"/>
  </mergeCells>
  <conditionalFormatting sqref="G6 G3">
    <cfRule type="colorScale" priority="1">
      <colorScale>
        <cfvo type="formula" val="0"/>
        <cfvo type="formula" val="1"/>
        <cfvo type="formula" val="2"/>
        <color rgb="FFFF7128"/>
        <color rgb="FFFFFF00"/>
        <color rgb="FF00B050"/>
      </colorScale>
    </cfRule>
  </conditionalFormatting>
  <dataValidations count="3">
    <dataValidation type="decimal" operator="equal" allowBlank="1" showDropDown="1" showInputMessage="1" showErrorMessage="1" prompt="La valeur de ce champ est égale à 0 ou il doit rester VIDE" sqref="E3:E19" xr:uid="{00000000-0002-0000-0500-000000000000}">
      <formula1>0</formula1>
    </dataValidation>
    <dataValidation type="decimal" operator="equal" allowBlank="1" showDropDown="1" showInputMessage="1" showErrorMessage="1" prompt="La valeur de ce champ est égale à 1 ou il doit rester VIDE" sqref="D3:D19" xr:uid="{00000000-0002-0000-0500-000001000000}">
      <formula1>1</formula1>
    </dataValidation>
    <dataValidation type="decimal" operator="equal" allowBlank="1" showDropDown="1" showInputMessage="1" showErrorMessage="1" prompt="La valeur de ce champ est égale à 2 ou il doit rester VIDE" sqref="C3:C19" xr:uid="{00000000-0002-0000-0500-000002000000}">
      <formula1>2</formula1>
    </dataValidation>
  </dataValidations>
  <hyperlinks>
    <hyperlink ref="G3" r:id="rId1" xr:uid="{00000000-0004-0000-0500-000000000000}"/>
    <hyperlink ref="G4" r:id="rId2" xr:uid="{00000000-0004-0000-0500-000001000000}"/>
    <hyperlink ref="G6" r:id="rId3" xr:uid="{00000000-0004-0000-0500-000002000000}"/>
    <hyperlink ref="G7" r:id="rId4" xr:uid="{00000000-0004-0000-0500-000003000000}"/>
    <hyperlink ref="G8" r:id="rId5" xr:uid="{00000000-0004-0000-0500-000004000000}"/>
    <hyperlink ref="G10" r:id="rId6" xr:uid="{00000000-0004-0000-0500-000005000000}"/>
    <hyperlink ref="G15" r:id="rId7" xr:uid="{00000000-0004-0000-0500-000006000000}"/>
    <hyperlink ref="G16" r:id="rId8" xr:uid="{00000000-0004-0000-0500-000007000000}"/>
    <hyperlink ref="G19" r:id="rId9" xr:uid="{00000000-0004-0000-0500-000008000000}"/>
  </hyperlinks>
  <pageMargins left="0.7" right="0.7" top="0.75" bottom="0.75" header="0" footer="0"/>
  <pageSetup orientation="landscape"/>
  <legacyDrawing r:id="rId1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900FF"/>
  </sheetPr>
  <dimension ref="A1:Z1000"/>
  <sheetViews>
    <sheetView workbookViewId="0">
      <selection activeCell="B11" sqref="B11"/>
    </sheetView>
  </sheetViews>
  <sheetFormatPr baseColWidth="10" defaultColWidth="11.1640625" defaultRowHeight="16" x14ac:dyDescent="0.2"/>
  <cols>
    <col min="1" max="1" width="10.5" customWidth="1"/>
    <col min="2" max="2" width="60.33203125" customWidth="1"/>
    <col min="3" max="5" width="10.5" customWidth="1"/>
    <col min="6" max="6" width="34.6640625" customWidth="1"/>
    <col min="7" max="7" width="40.33203125" bestFit="1" customWidth="1"/>
    <col min="8" max="26" width="10.5" customWidth="1"/>
  </cols>
  <sheetData>
    <row r="1" spans="1:26" ht="17" x14ac:dyDescent="0.25">
      <c r="A1" s="153" t="s">
        <v>209</v>
      </c>
      <c r="B1" s="138"/>
      <c r="C1" s="138"/>
      <c r="D1" s="138"/>
      <c r="E1" s="138"/>
      <c r="F1" s="138"/>
      <c r="G1" s="136"/>
      <c r="H1" s="3"/>
      <c r="I1" s="3"/>
      <c r="J1" s="3"/>
      <c r="K1" s="3"/>
      <c r="L1" s="3"/>
      <c r="M1" s="3"/>
      <c r="N1" s="3"/>
      <c r="O1" s="3"/>
      <c r="P1" s="3"/>
      <c r="Q1" s="3"/>
      <c r="R1" s="3"/>
      <c r="S1" s="3"/>
      <c r="T1" s="3"/>
      <c r="U1" s="3"/>
      <c r="V1" s="3"/>
      <c r="W1" s="3"/>
      <c r="X1" s="3"/>
      <c r="Y1" s="3"/>
      <c r="Z1" s="3"/>
    </row>
    <row r="2" spans="1:26" ht="20" x14ac:dyDescent="0.25">
      <c r="A2" s="60" t="s">
        <v>49</v>
      </c>
      <c r="B2" s="8" t="s">
        <v>126</v>
      </c>
      <c r="C2" s="7" t="s">
        <v>51</v>
      </c>
      <c r="D2" s="7" t="s">
        <v>52</v>
      </c>
      <c r="E2" s="7" t="s">
        <v>53</v>
      </c>
      <c r="F2" s="7" t="s">
        <v>137</v>
      </c>
      <c r="G2" s="7" t="s">
        <v>128</v>
      </c>
      <c r="H2" s="3"/>
      <c r="I2" s="3"/>
      <c r="J2" s="3"/>
      <c r="K2" s="3"/>
      <c r="L2" s="3"/>
      <c r="M2" s="3"/>
      <c r="N2" s="3"/>
      <c r="O2" s="3"/>
      <c r="P2" s="3"/>
      <c r="Q2" s="3"/>
      <c r="R2" s="3"/>
      <c r="S2" s="3"/>
      <c r="T2" s="3"/>
      <c r="U2" s="3"/>
      <c r="V2" s="3"/>
      <c r="W2" s="3"/>
      <c r="X2" s="3"/>
      <c r="Y2" s="3"/>
      <c r="Z2" s="3"/>
    </row>
    <row r="3" spans="1:26" ht="35" x14ac:dyDescent="0.25">
      <c r="A3" s="62">
        <v>1</v>
      </c>
      <c r="B3" s="17" t="s">
        <v>155</v>
      </c>
      <c r="C3" s="34"/>
      <c r="D3" s="35"/>
      <c r="E3" s="36"/>
      <c r="F3" s="68"/>
      <c r="G3" s="69" t="s">
        <v>156</v>
      </c>
    </row>
    <row r="4" spans="1:26" ht="19" x14ac:dyDescent="0.25">
      <c r="A4" s="62">
        <f t="shared" ref="A4:A13" si="0">A3+1</f>
        <v>2</v>
      </c>
      <c r="B4" s="9" t="s">
        <v>157</v>
      </c>
      <c r="C4" s="34"/>
      <c r="D4" s="35"/>
      <c r="E4" s="36"/>
      <c r="F4" s="59"/>
      <c r="G4" s="59"/>
    </row>
    <row r="5" spans="1:26" ht="19" x14ac:dyDescent="0.25">
      <c r="A5" s="62">
        <f t="shared" si="0"/>
        <v>3</v>
      </c>
      <c r="B5" s="9" t="s">
        <v>158</v>
      </c>
      <c r="C5" s="34"/>
      <c r="D5" s="35"/>
      <c r="E5" s="36"/>
      <c r="F5" s="59"/>
      <c r="G5" s="59"/>
    </row>
    <row r="6" spans="1:26" ht="19" x14ac:dyDescent="0.25">
      <c r="A6" s="62">
        <f t="shared" si="0"/>
        <v>4</v>
      </c>
      <c r="B6" s="9" t="s">
        <v>159</v>
      </c>
      <c r="C6" s="34"/>
      <c r="D6" s="35"/>
      <c r="E6" s="36"/>
      <c r="F6" s="70"/>
      <c r="G6" s="71" t="s">
        <v>160</v>
      </c>
    </row>
    <row r="7" spans="1:26" ht="19" x14ac:dyDescent="0.25">
      <c r="A7" s="62">
        <f t="shared" si="0"/>
        <v>5</v>
      </c>
      <c r="B7" s="9" t="s">
        <v>161</v>
      </c>
      <c r="C7" s="34"/>
      <c r="D7" s="35"/>
      <c r="E7" s="36"/>
      <c r="F7" s="59"/>
      <c r="G7" s="59"/>
    </row>
    <row r="8" spans="1:26" ht="35" x14ac:dyDescent="0.25">
      <c r="A8" s="62">
        <f t="shared" si="0"/>
        <v>6</v>
      </c>
      <c r="B8" s="9" t="s">
        <v>162</v>
      </c>
      <c r="C8" s="34"/>
      <c r="D8" s="35"/>
      <c r="E8" s="36"/>
      <c r="F8" s="59"/>
      <c r="G8" s="59"/>
    </row>
    <row r="9" spans="1:26" ht="35" x14ac:dyDescent="0.25">
      <c r="A9" s="62">
        <f t="shared" si="0"/>
        <v>7</v>
      </c>
      <c r="B9" s="9" t="s">
        <v>210</v>
      </c>
      <c r="C9" s="34"/>
      <c r="D9" s="35"/>
      <c r="E9" s="36"/>
      <c r="F9" s="59"/>
      <c r="G9" s="59"/>
    </row>
    <row r="10" spans="1:26" ht="35" x14ac:dyDescent="0.25">
      <c r="A10" s="62">
        <f t="shared" si="0"/>
        <v>8</v>
      </c>
      <c r="B10" s="9" t="s">
        <v>163</v>
      </c>
      <c r="C10" s="34"/>
      <c r="D10" s="35"/>
      <c r="E10" s="36"/>
      <c r="F10" s="59"/>
      <c r="G10" s="59"/>
    </row>
    <row r="11" spans="1:26" ht="35" x14ac:dyDescent="0.25">
      <c r="A11" s="62">
        <f t="shared" si="0"/>
        <v>9</v>
      </c>
      <c r="B11" s="32" t="s">
        <v>211</v>
      </c>
      <c r="C11" s="34"/>
      <c r="D11" s="35"/>
      <c r="E11" s="36"/>
      <c r="F11" s="59"/>
      <c r="G11" s="59"/>
    </row>
    <row r="12" spans="1:26" ht="35" x14ac:dyDescent="0.25">
      <c r="A12" s="62">
        <f t="shared" si="0"/>
        <v>10</v>
      </c>
      <c r="B12" s="32" t="s">
        <v>228</v>
      </c>
      <c r="C12" s="34"/>
      <c r="D12" s="35"/>
      <c r="E12" s="36"/>
      <c r="F12" s="59"/>
      <c r="G12" s="59"/>
    </row>
    <row r="13" spans="1:26" ht="35" x14ac:dyDescent="0.25">
      <c r="A13" s="62">
        <f t="shared" si="0"/>
        <v>11</v>
      </c>
      <c r="B13" s="9" t="s">
        <v>164</v>
      </c>
      <c r="C13" s="34"/>
      <c r="D13" s="35"/>
      <c r="E13" s="36"/>
      <c r="F13" s="59"/>
      <c r="G13" s="59"/>
    </row>
    <row r="14" spans="1:26" x14ac:dyDescent="0.2">
      <c r="A14" s="139" t="s">
        <v>68</v>
      </c>
      <c r="B14" s="136"/>
      <c r="C14" s="29">
        <f>COUNTIF(C3:C13,"2")</f>
        <v>0</v>
      </c>
      <c r="D14" s="30">
        <f>COUNTIF(D3:D13,"1")</f>
        <v>0</v>
      </c>
      <c r="E14" s="31">
        <f>COUNTIF(E3:E13,"0")</f>
        <v>0</v>
      </c>
      <c r="F14" s="140"/>
      <c r="G14" s="141"/>
    </row>
    <row r="15" spans="1:26" x14ac:dyDescent="0.2">
      <c r="A15" s="159" t="s">
        <v>165</v>
      </c>
      <c r="B15" s="136"/>
      <c r="C15" s="29">
        <f t="shared" ref="C15:E15" si="1">SUM(C3:C13)</f>
        <v>0</v>
      </c>
      <c r="D15" s="30">
        <f t="shared" si="1"/>
        <v>0</v>
      </c>
      <c r="E15" s="31">
        <f t="shared" si="1"/>
        <v>0</v>
      </c>
      <c r="F15" s="142"/>
      <c r="G15" s="143"/>
    </row>
    <row r="16" spans="1:26" x14ac:dyDescent="0.2">
      <c r="B16" s="37"/>
    </row>
    <row r="17" spans="2:2" x14ac:dyDescent="0.2">
      <c r="B17" s="37"/>
    </row>
    <row r="18" spans="2:2" x14ac:dyDescent="0.2">
      <c r="B18" s="37"/>
    </row>
    <row r="19" spans="2:2" x14ac:dyDescent="0.2">
      <c r="B19" s="37"/>
    </row>
    <row r="20" spans="2:2" x14ac:dyDescent="0.2">
      <c r="B20" s="37"/>
    </row>
    <row r="21" spans="2:2" x14ac:dyDescent="0.2">
      <c r="B21" s="37"/>
    </row>
    <row r="22" spans="2:2" x14ac:dyDescent="0.2">
      <c r="B22" s="37"/>
    </row>
    <row r="23" spans="2:2" x14ac:dyDescent="0.2">
      <c r="B23" s="37"/>
    </row>
    <row r="24" spans="2:2" x14ac:dyDescent="0.2">
      <c r="B24" s="37"/>
    </row>
    <row r="25" spans="2:2" x14ac:dyDescent="0.2">
      <c r="B25" s="37"/>
    </row>
    <row r="26" spans="2:2" x14ac:dyDescent="0.2">
      <c r="B26" s="37"/>
    </row>
    <row r="27" spans="2:2" x14ac:dyDescent="0.2">
      <c r="B27" s="37"/>
    </row>
    <row r="28" spans="2:2" x14ac:dyDescent="0.2">
      <c r="B28" s="37"/>
    </row>
    <row r="29" spans="2:2" x14ac:dyDescent="0.2">
      <c r="B29" s="37"/>
    </row>
    <row r="30" spans="2:2" x14ac:dyDescent="0.2">
      <c r="B30" s="37"/>
    </row>
    <row r="31" spans="2:2" x14ac:dyDescent="0.2">
      <c r="B31" s="37"/>
    </row>
    <row r="32" spans="2:2" x14ac:dyDescent="0.2">
      <c r="B32" s="37"/>
    </row>
    <row r="33" spans="2:2" x14ac:dyDescent="0.2">
      <c r="B33" s="37"/>
    </row>
    <row r="34" spans="2:2" x14ac:dyDescent="0.2">
      <c r="B34" s="37"/>
    </row>
    <row r="35" spans="2:2" x14ac:dyDescent="0.2">
      <c r="B35" s="37"/>
    </row>
    <row r="36" spans="2:2" x14ac:dyDescent="0.2">
      <c r="B36" s="37"/>
    </row>
    <row r="37" spans="2:2" x14ac:dyDescent="0.2">
      <c r="B37" s="37"/>
    </row>
    <row r="38" spans="2:2" x14ac:dyDescent="0.2">
      <c r="B38" s="37"/>
    </row>
    <row r="39" spans="2:2" x14ac:dyDescent="0.2">
      <c r="B39" s="37"/>
    </row>
    <row r="40" spans="2:2" x14ac:dyDescent="0.2">
      <c r="B40" s="37"/>
    </row>
    <row r="41" spans="2:2" x14ac:dyDescent="0.2">
      <c r="B41" s="37"/>
    </row>
    <row r="42" spans="2:2" x14ac:dyDescent="0.2">
      <c r="B42" s="37"/>
    </row>
    <row r="43" spans="2:2" x14ac:dyDescent="0.2">
      <c r="B43" s="37"/>
    </row>
    <row r="44" spans="2:2" x14ac:dyDescent="0.2">
      <c r="B44" s="37"/>
    </row>
    <row r="45" spans="2:2" x14ac:dyDescent="0.2">
      <c r="B45" s="37"/>
    </row>
    <row r="46" spans="2:2" x14ac:dyDescent="0.2">
      <c r="B46" s="37"/>
    </row>
    <row r="47" spans="2:2" x14ac:dyDescent="0.2">
      <c r="B47" s="37"/>
    </row>
    <row r="48" spans="2:2" x14ac:dyDescent="0.2">
      <c r="B48" s="37"/>
    </row>
    <row r="49" spans="2:2" x14ac:dyDescent="0.2">
      <c r="B49" s="37"/>
    </row>
    <row r="50" spans="2:2" x14ac:dyDescent="0.2">
      <c r="B50" s="37"/>
    </row>
    <row r="51" spans="2:2" x14ac:dyDescent="0.2">
      <c r="B51" s="37"/>
    </row>
    <row r="52" spans="2:2" x14ac:dyDescent="0.2">
      <c r="B52" s="37"/>
    </row>
    <row r="53" spans="2:2" x14ac:dyDescent="0.2">
      <c r="B53" s="37"/>
    </row>
    <row r="54" spans="2:2" x14ac:dyDescent="0.2">
      <c r="B54" s="37"/>
    </row>
    <row r="55" spans="2:2" x14ac:dyDescent="0.2">
      <c r="B55" s="37"/>
    </row>
    <row r="56" spans="2:2" x14ac:dyDescent="0.2">
      <c r="B56" s="37"/>
    </row>
    <row r="57" spans="2:2" x14ac:dyDescent="0.2">
      <c r="B57" s="37"/>
    </row>
    <row r="58" spans="2:2" x14ac:dyDescent="0.2">
      <c r="B58" s="37"/>
    </row>
    <row r="59" spans="2:2" x14ac:dyDescent="0.2">
      <c r="B59" s="37"/>
    </row>
    <row r="60" spans="2:2" x14ac:dyDescent="0.2">
      <c r="B60" s="37"/>
    </row>
    <row r="61" spans="2:2" x14ac:dyDescent="0.2">
      <c r="B61" s="37"/>
    </row>
    <row r="62" spans="2:2" x14ac:dyDescent="0.2">
      <c r="B62" s="37"/>
    </row>
    <row r="63" spans="2:2" x14ac:dyDescent="0.2">
      <c r="B63" s="37"/>
    </row>
    <row r="64" spans="2:2" x14ac:dyDescent="0.2">
      <c r="B64" s="37"/>
    </row>
    <row r="65" spans="2:2" x14ac:dyDescent="0.2">
      <c r="B65" s="37"/>
    </row>
    <row r="66" spans="2:2" x14ac:dyDescent="0.2">
      <c r="B66" s="37"/>
    </row>
    <row r="67" spans="2:2" x14ac:dyDescent="0.2">
      <c r="B67" s="37"/>
    </row>
    <row r="68" spans="2:2" x14ac:dyDescent="0.2">
      <c r="B68" s="37"/>
    </row>
    <row r="69" spans="2:2" x14ac:dyDescent="0.2">
      <c r="B69" s="37"/>
    </row>
    <row r="70" spans="2:2" x14ac:dyDescent="0.2">
      <c r="B70" s="37"/>
    </row>
    <row r="71" spans="2:2" x14ac:dyDescent="0.2">
      <c r="B71" s="37"/>
    </row>
    <row r="72" spans="2:2" x14ac:dyDescent="0.2">
      <c r="B72" s="37"/>
    </row>
    <row r="73" spans="2:2" x14ac:dyDescent="0.2">
      <c r="B73" s="37"/>
    </row>
    <row r="74" spans="2:2" x14ac:dyDescent="0.2">
      <c r="B74" s="37"/>
    </row>
    <row r="75" spans="2:2" x14ac:dyDescent="0.2">
      <c r="B75" s="37"/>
    </row>
    <row r="76" spans="2:2" x14ac:dyDescent="0.2">
      <c r="B76" s="37"/>
    </row>
    <row r="77" spans="2:2" x14ac:dyDescent="0.2">
      <c r="B77" s="37"/>
    </row>
    <row r="78" spans="2:2" x14ac:dyDescent="0.2">
      <c r="B78" s="37"/>
    </row>
    <row r="79" spans="2:2" x14ac:dyDescent="0.2">
      <c r="B79" s="37"/>
    </row>
    <row r="80" spans="2:2" x14ac:dyDescent="0.2">
      <c r="B80" s="37"/>
    </row>
    <row r="81" spans="2:2" x14ac:dyDescent="0.2">
      <c r="B81" s="37"/>
    </row>
    <row r="82" spans="2:2" x14ac:dyDescent="0.2">
      <c r="B82" s="37"/>
    </row>
    <row r="83" spans="2:2" x14ac:dyDescent="0.2">
      <c r="B83" s="37"/>
    </row>
    <row r="84" spans="2:2" x14ac:dyDescent="0.2">
      <c r="B84" s="37"/>
    </row>
    <row r="85" spans="2:2" x14ac:dyDescent="0.2">
      <c r="B85" s="37"/>
    </row>
    <row r="86" spans="2:2" x14ac:dyDescent="0.2">
      <c r="B86" s="37"/>
    </row>
    <row r="87" spans="2:2" x14ac:dyDescent="0.2">
      <c r="B87" s="37"/>
    </row>
    <row r="88" spans="2:2" x14ac:dyDescent="0.2">
      <c r="B88" s="37"/>
    </row>
    <row r="89" spans="2:2" x14ac:dyDescent="0.2">
      <c r="B89" s="37"/>
    </row>
    <row r="90" spans="2:2" x14ac:dyDescent="0.2">
      <c r="B90" s="37"/>
    </row>
    <row r="91" spans="2:2" x14ac:dyDescent="0.2">
      <c r="B91" s="37"/>
    </row>
    <row r="92" spans="2:2" x14ac:dyDescent="0.2">
      <c r="B92" s="37"/>
    </row>
    <row r="93" spans="2:2" x14ac:dyDescent="0.2">
      <c r="B93" s="37"/>
    </row>
    <row r="94" spans="2:2" x14ac:dyDescent="0.2">
      <c r="B94" s="37"/>
    </row>
    <row r="95" spans="2:2" x14ac:dyDescent="0.2">
      <c r="B95" s="37"/>
    </row>
    <row r="96" spans="2:2" x14ac:dyDescent="0.2">
      <c r="B96" s="37"/>
    </row>
    <row r="97" spans="2:2" x14ac:dyDescent="0.2">
      <c r="B97" s="37"/>
    </row>
    <row r="98" spans="2:2" x14ac:dyDescent="0.2">
      <c r="B98" s="37"/>
    </row>
    <row r="99" spans="2:2" x14ac:dyDescent="0.2">
      <c r="B99" s="37"/>
    </row>
    <row r="100" spans="2:2" x14ac:dyDescent="0.2">
      <c r="B100" s="37"/>
    </row>
    <row r="101" spans="2:2" x14ac:dyDescent="0.2">
      <c r="B101" s="37"/>
    </row>
    <row r="102" spans="2:2" x14ac:dyDescent="0.2">
      <c r="B102" s="37"/>
    </row>
    <row r="103" spans="2:2" x14ac:dyDescent="0.2">
      <c r="B103" s="37"/>
    </row>
    <row r="104" spans="2:2" x14ac:dyDescent="0.2">
      <c r="B104" s="37"/>
    </row>
    <row r="105" spans="2:2" x14ac:dyDescent="0.2">
      <c r="B105" s="37"/>
    </row>
    <row r="106" spans="2:2" x14ac:dyDescent="0.2">
      <c r="B106" s="37"/>
    </row>
    <row r="107" spans="2:2" x14ac:dyDescent="0.2">
      <c r="B107" s="37"/>
    </row>
    <row r="108" spans="2:2" x14ac:dyDescent="0.2">
      <c r="B108" s="37"/>
    </row>
    <row r="109" spans="2:2" x14ac:dyDescent="0.2">
      <c r="B109" s="37"/>
    </row>
    <row r="110" spans="2:2" x14ac:dyDescent="0.2">
      <c r="B110" s="37"/>
    </row>
    <row r="111" spans="2:2" x14ac:dyDescent="0.2">
      <c r="B111" s="37"/>
    </row>
    <row r="112" spans="2:2" x14ac:dyDescent="0.2">
      <c r="B112" s="37"/>
    </row>
    <row r="113" spans="2:2" x14ac:dyDescent="0.2">
      <c r="B113" s="37"/>
    </row>
    <row r="114" spans="2:2" x14ac:dyDescent="0.2">
      <c r="B114" s="37"/>
    </row>
    <row r="115" spans="2:2" x14ac:dyDescent="0.2">
      <c r="B115" s="37"/>
    </row>
    <row r="116" spans="2:2" x14ac:dyDescent="0.2">
      <c r="B116" s="37"/>
    </row>
    <row r="117" spans="2:2" x14ac:dyDescent="0.2">
      <c r="B117" s="37"/>
    </row>
    <row r="118" spans="2:2" x14ac:dyDescent="0.2">
      <c r="B118" s="37"/>
    </row>
    <row r="119" spans="2:2" x14ac:dyDescent="0.2">
      <c r="B119" s="37"/>
    </row>
    <row r="120" spans="2:2" x14ac:dyDescent="0.2">
      <c r="B120" s="37"/>
    </row>
    <row r="121" spans="2:2" x14ac:dyDescent="0.2">
      <c r="B121" s="37"/>
    </row>
    <row r="122" spans="2:2" x14ac:dyDescent="0.2">
      <c r="B122" s="37"/>
    </row>
    <row r="123" spans="2:2" x14ac:dyDescent="0.2">
      <c r="B123" s="37"/>
    </row>
    <row r="124" spans="2:2" x14ac:dyDescent="0.2">
      <c r="B124" s="37"/>
    </row>
    <row r="125" spans="2:2" x14ac:dyDescent="0.2">
      <c r="B125" s="37"/>
    </row>
    <row r="126" spans="2:2" x14ac:dyDescent="0.2">
      <c r="B126" s="37"/>
    </row>
    <row r="127" spans="2:2" x14ac:dyDescent="0.2">
      <c r="B127" s="37"/>
    </row>
    <row r="128" spans="2:2" x14ac:dyDescent="0.2">
      <c r="B128" s="37"/>
    </row>
    <row r="129" spans="2:2" x14ac:dyDescent="0.2">
      <c r="B129" s="37"/>
    </row>
    <row r="130" spans="2:2" x14ac:dyDescent="0.2">
      <c r="B130" s="37"/>
    </row>
    <row r="131" spans="2:2" x14ac:dyDescent="0.2">
      <c r="B131" s="37"/>
    </row>
    <row r="132" spans="2:2" x14ac:dyDescent="0.2">
      <c r="B132" s="37"/>
    </row>
    <row r="133" spans="2:2" x14ac:dyDescent="0.2">
      <c r="B133" s="37"/>
    </row>
    <row r="134" spans="2:2" x14ac:dyDescent="0.2">
      <c r="B134" s="37"/>
    </row>
    <row r="135" spans="2:2" x14ac:dyDescent="0.2">
      <c r="B135" s="37"/>
    </row>
    <row r="136" spans="2:2" x14ac:dyDescent="0.2">
      <c r="B136" s="37"/>
    </row>
    <row r="137" spans="2:2" x14ac:dyDescent="0.2">
      <c r="B137" s="37"/>
    </row>
    <row r="138" spans="2:2" x14ac:dyDescent="0.2">
      <c r="B138" s="37"/>
    </row>
    <row r="139" spans="2:2" x14ac:dyDescent="0.2">
      <c r="B139" s="37"/>
    </row>
    <row r="140" spans="2:2" x14ac:dyDescent="0.2">
      <c r="B140" s="37"/>
    </row>
    <row r="141" spans="2:2" x14ac:dyDescent="0.2">
      <c r="B141" s="37"/>
    </row>
    <row r="142" spans="2:2" x14ac:dyDescent="0.2">
      <c r="B142" s="37"/>
    </row>
    <row r="143" spans="2:2" x14ac:dyDescent="0.2">
      <c r="B143" s="37"/>
    </row>
    <row r="144" spans="2:2" x14ac:dyDescent="0.2">
      <c r="B144" s="37"/>
    </row>
    <row r="145" spans="2:2" x14ac:dyDescent="0.2">
      <c r="B145" s="37"/>
    </row>
    <row r="146" spans="2:2" x14ac:dyDescent="0.2">
      <c r="B146" s="37"/>
    </row>
    <row r="147" spans="2:2" x14ac:dyDescent="0.2">
      <c r="B147" s="37"/>
    </row>
    <row r="148" spans="2:2" x14ac:dyDescent="0.2">
      <c r="B148" s="37"/>
    </row>
    <row r="149" spans="2:2" x14ac:dyDescent="0.2">
      <c r="B149" s="37"/>
    </row>
    <row r="150" spans="2:2" x14ac:dyDescent="0.2">
      <c r="B150" s="37"/>
    </row>
    <row r="151" spans="2:2" x14ac:dyDescent="0.2">
      <c r="B151" s="37"/>
    </row>
    <row r="152" spans="2:2" x14ac:dyDescent="0.2">
      <c r="B152" s="37"/>
    </row>
    <row r="153" spans="2:2" x14ac:dyDescent="0.2">
      <c r="B153" s="37"/>
    </row>
    <row r="154" spans="2:2" x14ac:dyDescent="0.2">
      <c r="B154" s="37"/>
    </row>
    <row r="155" spans="2:2" x14ac:dyDescent="0.2">
      <c r="B155" s="37"/>
    </row>
    <row r="156" spans="2:2" x14ac:dyDescent="0.2">
      <c r="B156" s="37"/>
    </row>
    <row r="157" spans="2:2" x14ac:dyDescent="0.2">
      <c r="B157" s="37"/>
    </row>
    <row r="158" spans="2:2" x14ac:dyDescent="0.2">
      <c r="B158" s="37"/>
    </row>
    <row r="159" spans="2:2" x14ac:dyDescent="0.2">
      <c r="B159" s="37"/>
    </row>
    <row r="160" spans="2:2" x14ac:dyDescent="0.2">
      <c r="B160" s="37"/>
    </row>
    <row r="161" spans="2:2" x14ac:dyDescent="0.2">
      <c r="B161" s="37"/>
    </row>
    <row r="162" spans="2:2" x14ac:dyDescent="0.2">
      <c r="B162" s="37"/>
    </row>
    <row r="163" spans="2:2" x14ac:dyDescent="0.2">
      <c r="B163" s="37"/>
    </row>
    <row r="164" spans="2:2" x14ac:dyDescent="0.2">
      <c r="B164" s="37"/>
    </row>
    <row r="165" spans="2:2" x14ac:dyDescent="0.2">
      <c r="B165" s="37"/>
    </row>
    <row r="166" spans="2:2" x14ac:dyDescent="0.2">
      <c r="B166" s="37"/>
    </row>
    <row r="167" spans="2:2" x14ac:dyDescent="0.2">
      <c r="B167" s="37"/>
    </row>
    <row r="168" spans="2:2" x14ac:dyDescent="0.2">
      <c r="B168" s="37"/>
    </row>
    <row r="169" spans="2:2" x14ac:dyDescent="0.2">
      <c r="B169" s="37"/>
    </row>
    <row r="170" spans="2:2" x14ac:dyDescent="0.2">
      <c r="B170" s="37"/>
    </row>
    <row r="171" spans="2:2" x14ac:dyDescent="0.2">
      <c r="B171" s="37"/>
    </row>
    <row r="172" spans="2:2" x14ac:dyDescent="0.2">
      <c r="B172" s="37"/>
    </row>
    <row r="173" spans="2:2" x14ac:dyDescent="0.2">
      <c r="B173" s="37"/>
    </row>
    <row r="174" spans="2:2" x14ac:dyDescent="0.2">
      <c r="B174" s="37"/>
    </row>
    <row r="175" spans="2:2" x14ac:dyDescent="0.2">
      <c r="B175" s="37"/>
    </row>
    <row r="176" spans="2:2" x14ac:dyDescent="0.2">
      <c r="B176" s="37"/>
    </row>
    <row r="177" spans="2:2" x14ac:dyDescent="0.2">
      <c r="B177" s="37"/>
    </row>
    <row r="178" spans="2:2" x14ac:dyDescent="0.2">
      <c r="B178" s="37"/>
    </row>
    <row r="179" spans="2:2" x14ac:dyDescent="0.2">
      <c r="B179" s="37"/>
    </row>
    <row r="180" spans="2:2" x14ac:dyDescent="0.2">
      <c r="B180" s="37"/>
    </row>
    <row r="181" spans="2:2" x14ac:dyDescent="0.2">
      <c r="B181" s="37"/>
    </row>
    <row r="182" spans="2:2" x14ac:dyDescent="0.2">
      <c r="B182" s="37"/>
    </row>
    <row r="183" spans="2:2" x14ac:dyDescent="0.2">
      <c r="B183" s="37"/>
    </row>
    <row r="184" spans="2:2" x14ac:dyDescent="0.2">
      <c r="B184" s="37"/>
    </row>
    <row r="185" spans="2:2" x14ac:dyDescent="0.2">
      <c r="B185" s="37"/>
    </row>
    <row r="186" spans="2:2" x14ac:dyDescent="0.2">
      <c r="B186" s="37"/>
    </row>
    <row r="187" spans="2:2" x14ac:dyDescent="0.2">
      <c r="B187" s="37"/>
    </row>
    <row r="188" spans="2:2" x14ac:dyDescent="0.2">
      <c r="B188" s="37"/>
    </row>
    <row r="189" spans="2:2" x14ac:dyDescent="0.2">
      <c r="B189" s="37"/>
    </row>
    <row r="190" spans="2:2" x14ac:dyDescent="0.2">
      <c r="B190" s="37"/>
    </row>
    <row r="191" spans="2:2" x14ac:dyDescent="0.2">
      <c r="B191" s="37"/>
    </row>
    <row r="192" spans="2:2" x14ac:dyDescent="0.2">
      <c r="B192" s="37"/>
    </row>
    <row r="193" spans="2:2" x14ac:dyDescent="0.2">
      <c r="B193" s="37"/>
    </row>
    <row r="194" spans="2:2" x14ac:dyDescent="0.2">
      <c r="B194" s="37"/>
    </row>
    <row r="195" spans="2:2" x14ac:dyDescent="0.2">
      <c r="B195" s="37"/>
    </row>
    <row r="196" spans="2:2" x14ac:dyDescent="0.2">
      <c r="B196" s="37"/>
    </row>
    <row r="197" spans="2:2" x14ac:dyDescent="0.2">
      <c r="B197" s="37"/>
    </row>
    <row r="198" spans="2:2" x14ac:dyDescent="0.2">
      <c r="B198" s="37"/>
    </row>
    <row r="199" spans="2:2" x14ac:dyDescent="0.2">
      <c r="B199" s="37"/>
    </row>
    <row r="200" spans="2:2" x14ac:dyDescent="0.2">
      <c r="B200" s="37"/>
    </row>
    <row r="201" spans="2:2" x14ac:dyDescent="0.2">
      <c r="B201" s="37"/>
    </row>
    <row r="202" spans="2:2" x14ac:dyDescent="0.2">
      <c r="B202" s="37"/>
    </row>
    <row r="203" spans="2:2" x14ac:dyDescent="0.2">
      <c r="B203" s="37"/>
    </row>
    <row r="204" spans="2:2" x14ac:dyDescent="0.2">
      <c r="B204" s="37"/>
    </row>
    <row r="205" spans="2:2" x14ac:dyDescent="0.2">
      <c r="B205" s="37"/>
    </row>
    <row r="206" spans="2:2" x14ac:dyDescent="0.2">
      <c r="B206" s="37"/>
    </row>
    <row r="207" spans="2:2" x14ac:dyDescent="0.2">
      <c r="B207" s="37"/>
    </row>
    <row r="208" spans="2:2" x14ac:dyDescent="0.2">
      <c r="B208" s="37"/>
    </row>
    <row r="209" spans="2:2" x14ac:dyDescent="0.2">
      <c r="B209" s="37"/>
    </row>
    <row r="210" spans="2:2" x14ac:dyDescent="0.2">
      <c r="B210" s="37"/>
    </row>
    <row r="211" spans="2:2" x14ac:dyDescent="0.2">
      <c r="B211" s="37"/>
    </row>
    <row r="212" spans="2:2" x14ac:dyDescent="0.2">
      <c r="B212" s="37"/>
    </row>
    <row r="213" spans="2:2" x14ac:dyDescent="0.2">
      <c r="B213" s="37"/>
    </row>
    <row r="214" spans="2:2" x14ac:dyDescent="0.2">
      <c r="B214" s="37"/>
    </row>
    <row r="215" spans="2:2" x14ac:dyDescent="0.2">
      <c r="B215" s="37"/>
    </row>
    <row r="216" spans="2:2" x14ac:dyDescent="0.2">
      <c r="B216" s="37"/>
    </row>
    <row r="217" spans="2:2" x14ac:dyDescent="0.2">
      <c r="B217" s="37"/>
    </row>
    <row r="218" spans="2:2" x14ac:dyDescent="0.2">
      <c r="B218" s="37"/>
    </row>
    <row r="219" spans="2:2" x14ac:dyDescent="0.2">
      <c r="B219" s="37"/>
    </row>
    <row r="220" spans="2:2" x14ac:dyDescent="0.2">
      <c r="B220" s="37"/>
    </row>
    <row r="221" spans="2:2" x14ac:dyDescent="0.2">
      <c r="B221" s="37"/>
    </row>
    <row r="222" spans="2:2" x14ac:dyDescent="0.2">
      <c r="B222" s="37"/>
    </row>
    <row r="223" spans="2:2" x14ac:dyDescent="0.2">
      <c r="B223" s="37"/>
    </row>
    <row r="224" spans="2:2" x14ac:dyDescent="0.2">
      <c r="B224" s="37"/>
    </row>
    <row r="225" spans="2:2" x14ac:dyDescent="0.2">
      <c r="B225" s="37"/>
    </row>
    <row r="226" spans="2:2" x14ac:dyDescent="0.2">
      <c r="B226" s="37"/>
    </row>
    <row r="227" spans="2:2" x14ac:dyDescent="0.2">
      <c r="B227" s="37"/>
    </row>
    <row r="228" spans="2:2" x14ac:dyDescent="0.2">
      <c r="B228" s="37"/>
    </row>
    <row r="229" spans="2:2" x14ac:dyDescent="0.2">
      <c r="B229" s="37"/>
    </row>
    <row r="230" spans="2:2" x14ac:dyDescent="0.2">
      <c r="B230" s="37"/>
    </row>
    <row r="231" spans="2:2" x14ac:dyDescent="0.2">
      <c r="B231" s="37"/>
    </row>
    <row r="232" spans="2:2" x14ac:dyDescent="0.2">
      <c r="B232" s="37"/>
    </row>
    <row r="233" spans="2:2" x14ac:dyDescent="0.2">
      <c r="B233" s="37"/>
    </row>
    <row r="234" spans="2:2" x14ac:dyDescent="0.2">
      <c r="B234" s="37"/>
    </row>
    <row r="235" spans="2:2" x14ac:dyDescent="0.2">
      <c r="B235" s="37"/>
    </row>
    <row r="236" spans="2:2" x14ac:dyDescent="0.2">
      <c r="B236" s="37"/>
    </row>
    <row r="237" spans="2:2" x14ac:dyDescent="0.2">
      <c r="B237" s="37"/>
    </row>
    <row r="238" spans="2:2" x14ac:dyDescent="0.2">
      <c r="B238" s="37"/>
    </row>
    <row r="239" spans="2:2" x14ac:dyDescent="0.2">
      <c r="B239" s="37"/>
    </row>
    <row r="240" spans="2:2" x14ac:dyDescent="0.2">
      <c r="B240" s="37"/>
    </row>
    <row r="241" spans="2:2" x14ac:dyDescent="0.2">
      <c r="B241" s="37"/>
    </row>
    <row r="242" spans="2:2" x14ac:dyDescent="0.2">
      <c r="B242" s="37"/>
    </row>
    <row r="243" spans="2:2" x14ac:dyDescent="0.2">
      <c r="B243" s="37"/>
    </row>
    <row r="244" spans="2:2" x14ac:dyDescent="0.2">
      <c r="B244" s="37"/>
    </row>
    <row r="245" spans="2:2" x14ac:dyDescent="0.2">
      <c r="B245" s="37"/>
    </row>
    <row r="246" spans="2:2" x14ac:dyDescent="0.2">
      <c r="B246" s="37"/>
    </row>
    <row r="247" spans="2:2" x14ac:dyDescent="0.2">
      <c r="B247" s="37"/>
    </row>
    <row r="248" spans="2:2" x14ac:dyDescent="0.2">
      <c r="B248" s="37"/>
    </row>
    <row r="249" spans="2:2" x14ac:dyDescent="0.2">
      <c r="B249" s="37"/>
    </row>
    <row r="250" spans="2:2" x14ac:dyDescent="0.2">
      <c r="B250" s="37"/>
    </row>
    <row r="251" spans="2:2" x14ac:dyDescent="0.2">
      <c r="B251" s="37"/>
    </row>
    <row r="252" spans="2:2" x14ac:dyDescent="0.2">
      <c r="B252" s="37"/>
    </row>
    <row r="253" spans="2:2" x14ac:dyDescent="0.2">
      <c r="B253" s="37"/>
    </row>
    <row r="254" spans="2:2" x14ac:dyDescent="0.2">
      <c r="B254" s="37"/>
    </row>
    <row r="255" spans="2:2" x14ac:dyDescent="0.2">
      <c r="B255" s="37"/>
    </row>
    <row r="256" spans="2:2" x14ac:dyDescent="0.2">
      <c r="B256" s="37"/>
    </row>
    <row r="257" spans="2:2" x14ac:dyDescent="0.2">
      <c r="B257" s="37"/>
    </row>
    <row r="258" spans="2:2" x14ac:dyDescent="0.2">
      <c r="B258" s="37"/>
    </row>
    <row r="259" spans="2:2" x14ac:dyDescent="0.2">
      <c r="B259" s="37"/>
    </row>
    <row r="260" spans="2:2" x14ac:dyDescent="0.2">
      <c r="B260" s="37"/>
    </row>
    <row r="261" spans="2:2" x14ac:dyDescent="0.2">
      <c r="B261" s="37"/>
    </row>
    <row r="262" spans="2:2" x14ac:dyDescent="0.2">
      <c r="B262" s="37"/>
    </row>
    <row r="263" spans="2:2" x14ac:dyDescent="0.2">
      <c r="B263" s="37"/>
    </row>
    <row r="264" spans="2:2" x14ac:dyDescent="0.2">
      <c r="B264" s="37"/>
    </row>
    <row r="265" spans="2:2" x14ac:dyDescent="0.2">
      <c r="B265" s="37"/>
    </row>
    <row r="266" spans="2:2" x14ac:dyDescent="0.2">
      <c r="B266" s="37"/>
    </row>
    <row r="267" spans="2:2" x14ac:dyDescent="0.2">
      <c r="B267" s="37"/>
    </row>
    <row r="268" spans="2:2" x14ac:dyDescent="0.2">
      <c r="B268" s="37"/>
    </row>
    <row r="269" spans="2:2" x14ac:dyDescent="0.2">
      <c r="B269" s="37"/>
    </row>
    <row r="270" spans="2:2" x14ac:dyDescent="0.2">
      <c r="B270" s="37"/>
    </row>
    <row r="271" spans="2:2" x14ac:dyDescent="0.2">
      <c r="B271" s="37"/>
    </row>
    <row r="272" spans="2:2" x14ac:dyDescent="0.2">
      <c r="B272" s="37"/>
    </row>
    <row r="273" spans="2:2" x14ac:dyDescent="0.2">
      <c r="B273" s="37"/>
    </row>
    <row r="274" spans="2:2" x14ac:dyDescent="0.2">
      <c r="B274" s="37"/>
    </row>
    <row r="275" spans="2:2" x14ac:dyDescent="0.2">
      <c r="B275" s="37"/>
    </row>
    <row r="276" spans="2:2" x14ac:dyDescent="0.2">
      <c r="B276" s="37"/>
    </row>
    <row r="277" spans="2:2" x14ac:dyDescent="0.2">
      <c r="B277" s="37"/>
    </row>
    <row r="278" spans="2:2" x14ac:dyDescent="0.2">
      <c r="B278" s="37"/>
    </row>
    <row r="279" spans="2:2" x14ac:dyDescent="0.2">
      <c r="B279" s="37"/>
    </row>
    <row r="280" spans="2:2" x14ac:dyDescent="0.2">
      <c r="B280" s="37"/>
    </row>
    <row r="281" spans="2:2" x14ac:dyDescent="0.2">
      <c r="B281" s="37"/>
    </row>
    <row r="282" spans="2:2" x14ac:dyDescent="0.2">
      <c r="B282" s="37"/>
    </row>
    <row r="283" spans="2:2" x14ac:dyDescent="0.2">
      <c r="B283" s="37"/>
    </row>
    <row r="284" spans="2:2" x14ac:dyDescent="0.2">
      <c r="B284" s="37"/>
    </row>
    <row r="285" spans="2:2" x14ac:dyDescent="0.2">
      <c r="B285" s="37"/>
    </row>
    <row r="286" spans="2:2" x14ac:dyDescent="0.2">
      <c r="B286" s="37"/>
    </row>
    <row r="287" spans="2:2" x14ac:dyDescent="0.2">
      <c r="B287" s="37"/>
    </row>
    <row r="288" spans="2:2" x14ac:dyDescent="0.2">
      <c r="B288" s="37"/>
    </row>
    <row r="289" spans="2:2" x14ac:dyDescent="0.2">
      <c r="B289" s="37"/>
    </row>
    <row r="290" spans="2:2" x14ac:dyDescent="0.2">
      <c r="B290" s="37"/>
    </row>
    <row r="291" spans="2:2" x14ac:dyDescent="0.2">
      <c r="B291" s="37"/>
    </row>
    <row r="292" spans="2:2" x14ac:dyDescent="0.2">
      <c r="B292" s="37"/>
    </row>
    <row r="293" spans="2:2" x14ac:dyDescent="0.2">
      <c r="B293" s="37"/>
    </row>
    <row r="294" spans="2:2" x14ac:dyDescent="0.2">
      <c r="B294" s="37"/>
    </row>
    <row r="295" spans="2:2" x14ac:dyDescent="0.2">
      <c r="B295" s="37"/>
    </row>
    <row r="296" spans="2:2" x14ac:dyDescent="0.2">
      <c r="B296" s="37"/>
    </row>
    <row r="297" spans="2:2" x14ac:dyDescent="0.2">
      <c r="B297" s="37"/>
    </row>
    <row r="298" spans="2:2" x14ac:dyDescent="0.2">
      <c r="B298" s="37"/>
    </row>
    <row r="299" spans="2:2" x14ac:dyDescent="0.2">
      <c r="B299" s="37"/>
    </row>
    <row r="300" spans="2:2" x14ac:dyDescent="0.2">
      <c r="B300" s="37"/>
    </row>
    <row r="301" spans="2:2" x14ac:dyDescent="0.2">
      <c r="B301" s="37"/>
    </row>
    <row r="302" spans="2:2" x14ac:dyDescent="0.2">
      <c r="B302" s="37"/>
    </row>
    <row r="303" spans="2:2" x14ac:dyDescent="0.2">
      <c r="B303" s="37"/>
    </row>
    <row r="304" spans="2:2" x14ac:dyDescent="0.2">
      <c r="B304" s="37"/>
    </row>
    <row r="305" spans="2:2" x14ac:dyDescent="0.2">
      <c r="B305" s="37"/>
    </row>
    <row r="306" spans="2:2" x14ac:dyDescent="0.2">
      <c r="B306" s="37"/>
    </row>
    <row r="307" spans="2:2" x14ac:dyDescent="0.2">
      <c r="B307" s="37"/>
    </row>
    <row r="308" spans="2:2" x14ac:dyDescent="0.2">
      <c r="B308" s="37"/>
    </row>
    <row r="309" spans="2:2" x14ac:dyDescent="0.2">
      <c r="B309" s="37"/>
    </row>
    <row r="310" spans="2:2" x14ac:dyDescent="0.2">
      <c r="B310" s="37"/>
    </row>
    <row r="311" spans="2:2" x14ac:dyDescent="0.2">
      <c r="B311" s="37"/>
    </row>
    <row r="312" spans="2:2" x14ac:dyDescent="0.2">
      <c r="B312" s="37"/>
    </row>
    <row r="313" spans="2:2" x14ac:dyDescent="0.2">
      <c r="B313" s="37"/>
    </row>
    <row r="314" spans="2:2" x14ac:dyDescent="0.2">
      <c r="B314" s="37"/>
    </row>
    <row r="315" spans="2:2" x14ac:dyDescent="0.2">
      <c r="B315" s="37"/>
    </row>
    <row r="316" spans="2:2" x14ac:dyDescent="0.2">
      <c r="B316" s="37"/>
    </row>
    <row r="317" spans="2:2" x14ac:dyDescent="0.2">
      <c r="B317" s="37"/>
    </row>
    <row r="318" spans="2:2" x14ac:dyDescent="0.2">
      <c r="B318" s="37"/>
    </row>
    <row r="319" spans="2:2" x14ac:dyDescent="0.2">
      <c r="B319" s="37"/>
    </row>
    <row r="320" spans="2:2" x14ac:dyDescent="0.2">
      <c r="B320" s="37"/>
    </row>
    <row r="321" spans="2:2" x14ac:dyDescent="0.2">
      <c r="B321" s="37"/>
    </row>
    <row r="322" spans="2:2" x14ac:dyDescent="0.2">
      <c r="B322" s="37"/>
    </row>
    <row r="323" spans="2:2" x14ac:dyDescent="0.2">
      <c r="B323" s="37"/>
    </row>
    <row r="324" spans="2:2" x14ac:dyDescent="0.2">
      <c r="B324" s="37"/>
    </row>
    <row r="325" spans="2:2" x14ac:dyDescent="0.2">
      <c r="B325" s="37"/>
    </row>
    <row r="326" spans="2:2" x14ac:dyDescent="0.2">
      <c r="B326" s="37"/>
    </row>
    <row r="327" spans="2:2" x14ac:dyDescent="0.2">
      <c r="B327" s="37"/>
    </row>
    <row r="328" spans="2:2" x14ac:dyDescent="0.2">
      <c r="B328" s="37"/>
    </row>
    <row r="329" spans="2:2" x14ac:dyDescent="0.2">
      <c r="B329" s="37"/>
    </row>
    <row r="330" spans="2:2" x14ac:dyDescent="0.2">
      <c r="B330" s="37"/>
    </row>
    <row r="331" spans="2:2" x14ac:dyDescent="0.2">
      <c r="B331" s="37"/>
    </row>
    <row r="332" spans="2:2" x14ac:dyDescent="0.2">
      <c r="B332" s="37"/>
    </row>
    <row r="333" spans="2:2" x14ac:dyDescent="0.2">
      <c r="B333" s="37"/>
    </row>
    <row r="334" spans="2:2" x14ac:dyDescent="0.2">
      <c r="B334" s="37"/>
    </row>
    <row r="335" spans="2:2" x14ac:dyDescent="0.2">
      <c r="B335" s="37"/>
    </row>
    <row r="336" spans="2:2" x14ac:dyDescent="0.2">
      <c r="B336" s="37"/>
    </row>
    <row r="337" spans="2:2" x14ac:dyDescent="0.2">
      <c r="B337" s="37"/>
    </row>
    <row r="338" spans="2:2" x14ac:dyDescent="0.2">
      <c r="B338" s="37"/>
    </row>
    <row r="339" spans="2:2" x14ac:dyDescent="0.2">
      <c r="B339" s="37"/>
    </row>
    <row r="340" spans="2:2" x14ac:dyDescent="0.2">
      <c r="B340" s="37"/>
    </row>
    <row r="341" spans="2:2" x14ac:dyDescent="0.2">
      <c r="B341" s="37"/>
    </row>
    <row r="342" spans="2:2" x14ac:dyDescent="0.2">
      <c r="B342" s="37"/>
    </row>
    <row r="343" spans="2:2" x14ac:dyDescent="0.2">
      <c r="B343" s="37"/>
    </row>
    <row r="344" spans="2:2" x14ac:dyDescent="0.2">
      <c r="B344" s="37"/>
    </row>
    <row r="345" spans="2:2" x14ac:dyDescent="0.2">
      <c r="B345" s="37"/>
    </row>
    <row r="346" spans="2:2" x14ac:dyDescent="0.2">
      <c r="B346" s="37"/>
    </row>
    <row r="347" spans="2:2" x14ac:dyDescent="0.2">
      <c r="B347" s="37"/>
    </row>
    <row r="348" spans="2:2" x14ac:dyDescent="0.2">
      <c r="B348" s="37"/>
    </row>
    <row r="349" spans="2:2" x14ac:dyDescent="0.2">
      <c r="B349" s="37"/>
    </row>
    <row r="350" spans="2:2" x14ac:dyDescent="0.2">
      <c r="B350" s="37"/>
    </row>
    <row r="351" spans="2:2" x14ac:dyDescent="0.2">
      <c r="B351" s="37"/>
    </row>
    <row r="352" spans="2:2" x14ac:dyDescent="0.2">
      <c r="B352" s="37"/>
    </row>
    <row r="353" spans="2:2" x14ac:dyDescent="0.2">
      <c r="B353" s="37"/>
    </row>
    <row r="354" spans="2:2" x14ac:dyDescent="0.2">
      <c r="B354" s="37"/>
    </row>
    <row r="355" spans="2:2" x14ac:dyDescent="0.2">
      <c r="B355" s="37"/>
    </row>
    <row r="356" spans="2:2" x14ac:dyDescent="0.2">
      <c r="B356" s="37"/>
    </row>
    <row r="357" spans="2:2" x14ac:dyDescent="0.2">
      <c r="B357" s="37"/>
    </row>
    <row r="358" spans="2:2" x14ac:dyDescent="0.2">
      <c r="B358" s="37"/>
    </row>
    <row r="359" spans="2:2" x14ac:dyDescent="0.2">
      <c r="B359" s="37"/>
    </row>
    <row r="360" spans="2:2" x14ac:dyDescent="0.2">
      <c r="B360" s="37"/>
    </row>
    <row r="361" spans="2:2" x14ac:dyDescent="0.2">
      <c r="B361" s="37"/>
    </row>
    <row r="362" spans="2:2" x14ac:dyDescent="0.2">
      <c r="B362" s="37"/>
    </row>
    <row r="363" spans="2:2" x14ac:dyDescent="0.2">
      <c r="B363" s="37"/>
    </row>
    <row r="364" spans="2:2" x14ac:dyDescent="0.2">
      <c r="B364" s="37"/>
    </row>
    <row r="365" spans="2:2" x14ac:dyDescent="0.2">
      <c r="B365" s="37"/>
    </row>
    <row r="366" spans="2:2" x14ac:dyDescent="0.2">
      <c r="B366" s="37"/>
    </row>
    <row r="367" spans="2:2" x14ac:dyDescent="0.2">
      <c r="B367" s="37"/>
    </row>
    <row r="368" spans="2:2" x14ac:dyDescent="0.2">
      <c r="B368" s="37"/>
    </row>
    <row r="369" spans="2:2" x14ac:dyDescent="0.2">
      <c r="B369" s="37"/>
    </row>
    <row r="370" spans="2:2" x14ac:dyDescent="0.2">
      <c r="B370" s="37"/>
    </row>
    <row r="371" spans="2:2" x14ac:dyDescent="0.2">
      <c r="B371" s="37"/>
    </row>
    <row r="372" spans="2:2" x14ac:dyDescent="0.2">
      <c r="B372" s="37"/>
    </row>
    <row r="373" spans="2:2" x14ac:dyDescent="0.2">
      <c r="B373" s="37"/>
    </row>
    <row r="374" spans="2:2" x14ac:dyDescent="0.2">
      <c r="B374" s="37"/>
    </row>
    <row r="375" spans="2:2" x14ac:dyDescent="0.2">
      <c r="B375" s="37"/>
    </row>
    <row r="376" spans="2:2" x14ac:dyDescent="0.2">
      <c r="B376" s="37"/>
    </row>
    <row r="377" spans="2:2" x14ac:dyDescent="0.2">
      <c r="B377" s="37"/>
    </row>
    <row r="378" spans="2:2" x14ac:dyDescent="0.2">
      <c r="B378" s="37"/>
    </row>
    <row r="379" spans="2:2" x14ac:dyDescent="0.2">
      <c r="B379" s="37"/>
    </row>
    <row r="380" spans="2:2" x14ac:dyDescent="0.2">
      <c r="B380" s="37"/>
    </row>
    <row r="381" spans="2:2" x14ac:dyDescent="0.2">
      <c r="B381" s="37"/>
    </row>
    <row r="382" spans="2:2" x14ac:dyDescent="0.2">
      <c r="B382" s="37"/>
    </row>
    <row r="383" spans="2:2" x14ac:dyDescent="0.2">
      <c r="B383" s="37"/>
    </row>
    <row r="384" spans="2:2" x14ac:dyDescent="0.2">
      <c r="B384" s="37"/>
    </row>
    <row r="385" spans="2:2" x14ac:dyDescent="0.2">
      <c r="B385" s="37"/>
    </row>
    <row r="386" spans="2:2" x14ac:dyDescent="0.2">
      <c r="B386" s="37"/>
    </row>
    <row r="387" spans="2:2" x14ac:dyDescent="0.2">
      <c r="B387" s="37"/>
    </row>
    <row r="388" spans="2:2" x14ac:dyDescent="0.2">
      <c r="B388" s="37"/>
    </row>
    <row r="389" spans="2:2" x14ac:dyDescent="0.2">
      <c r="B389" s="37"/>
    </row>
    <row r="390" spans="2:2" x14ac:dyDescent="0.2">
      <c r="B390" s="37"/>
    </row>
    <row r="391" spans="2:2" x14ac:dyDescent="0.2">
      <c r="B391" s="37"/>
    </row>
    <row r="392" spans="2:2" x14ac:dyDescent="0.2">
      <c r="B392" s="37"/>
    </row>
    <row r="393" spans="2:2" x14ac:dyDescent="0.2">
      <c r="B393" s="37"/>
    </row>
    <row r="394" spans="2:2" x14ac:dyDescent="0.2">
      <c r="B394" s="37"/>
    </row>
    <row r="395" spans="2:2" x14ac:dyDescent="0.2">
      <c r="B395" s="37"/>
    </row>
    <row r="396" spans="2:2" x14ac:dyDescent="0.2">
      <c r="B396" s="37"/>
    </row>
    <row r="397" spans="2:2" x14ac:dyDescent="0.2">
      <c r="B397" s="37"/>
    </row>
    <row r="398" spans="2:2" x14ac:dyDescent="0.2">
      <c r="B398" s="37"/>
    </row>
    <row r="399" spans="2:2" x14ac:dyDescent="0.2">
      <c r="B399" s="37"/>
    </row>
    <row r="400" spans="2:2" x14ac:dyDescent="0.2">
      <c r="B400" s="37"/>
    </row>
    <row r="401" spans="2:2" x14ac:dyDescent="0.2">
      <c r="B401" s="37"/>
    </row>
    <row r="402" spans="2:2" x14ac:dyDescent="0.2">
      <c r="B402" s="37"/>
    </row>
    <row r="403" spans="2:2" x14ac:dyDescent="0.2">
      <c r="B403" s="37"/>
    </row>
    <row r="404" spans="2:2" x14ac:dyDescent="0.2">
      <c r="B404" s="37"/>
    </row>
    <row r="405" spans="2:2" x14ac:dyDescent="0.2">
      <c r="B405" s="37"/>
    </row>
    <row r="406" spans="2:2" x14ac:dyDescent="0.2">
      <c r="B406" s="37"/>
    </row>
    <row r="407" spans="2:2" x14ac:dyDescent="0.2">
      <c r="B407" s="37"/>
    </row>
    <row r="408" spans="2:2" x14ac:dyDescent="0.2">
      <c r="B408" s="37"/>
    </row>
    <row r="409" spans="2:2" x14ac:dyDescent="0.2">
      <c r="B409" s="37"/>
    </row>
    <row r="410" spans="2:2" x14ac:dyDescent="0.2">
      <c r="B410" s="37"/>
    </row>
    <row r="411" spans="2:2" x14ac:dyDescent="0.2">
      <c r="B411" s="37"/>
    </row>
    <row r="412" spans="2:2" x14ac:dyDescent="0.2">
      <c r="B412" s="37"/>
    </row>
    <row r="413" spans="2:2" x14ac:dyDescent="0.2">
      <c r="B413" s="37"/>
    </row>
    <row r="414" spans="2:2" x14ac:dyDescent="0.2">
      <c r="B414" s="37"/>
    </row>
    <row r="415" spans="2:2" x14ac:dyDescent="0.2">
      <c r="B415" s="37"/>
    </row>
    <row r="416" spans="2:2" x14ac:dyDescent="0.2">
      <c r="B416" s="37"/>
    </row>
    <row r="417" spans="2:2" x14ac:dyDescent="0.2">
      <c r="B417" s="37"/>
    </row>
    <row r="418" spans="2:2" x14ac:dyDescent="0.2">
      <c r="B418" s="37"/>
    </row>
    <row r="419" spans="2:2" x14ac:dyDescent="0.2">
      <c r="B419" s="37"/>
    </row>
    <row r="420" spans="2:2" x14ac:dyDescent="0.2">
      <c r="B420" s="37"/>
    </row>
    <row r="421" spans="2:2" x14ac:dyDescent="0.2">
      <c r="B421" s="37"/>
    </row>
    <row r="422" spans="2:2" x14ac:dyDescent="0.2">
      <c r="B422" s="37"/>
    </row>
    <row r="423" spans="2:2" x14ac:dyDescent="0.2">
      <c r="B423" s="37"/>
    </row>
    <row r="424" spans="2:2" x14ac:dyDescent="0.2">
      <c r="B424" s="37"/>
    </row>
    <row r="425" spans="2:2" x14ac:dyDescent="0.2">
      <c r="B425" s="37"/>
    </row>
    <row r="426" spans="2:2" x14ac:dyDescent="0.2">
      <c r="B426" s="37"/>
    </row>
    <row r="427" spans="2:2" x14ac:dyDescent="0.2">
      <c r="B427" s="37"/>
    </row>
    <row r="428" spans="2:2" x14ac:dyDescent="0.2">
      <c r="B428" s="37"/>
    </row>
    <row r="429" spans="2:2" x14ac:dyDescent="0.2">
      <c r="B429" s="37"/>
    </row>
    <row r="430" spans="2:2" x14ac:dyDescent="0.2">
      <c r="B430" s="37"/>
    </row>
    <row r="431" spans="2:2" x14ac:dyDescent="0.2">
      <c r="B431" s="37"/>
    </row>
    <row r="432" spans="2:2" x14ac:dyDescent="0.2">
      <c r="B432" s="37"/>
    </row>
    <row r="433" spans="2:2" x14ac:dyDescent="0.2">
      <c r="B433" s="37"/>
    </row>
    <row r="434" spans="2:2" x14ac:dyDescent="0.2">
      <c r="B434" s="37"/>
    </row>
    <row r="435" spans="2:2" x14ac:dyDescent="0.2">
      <c r="B435" s="37"/>
    </row>
    <row r="436" spans="2:2" x14ac:dyDescent="0.2">
      <c r="B436" s="37"/>
    </row>
    <row r="437" spans="2:2" x14ac:dyDescent="0.2">
      <c r="B437" s="37"/>
    </row>
    <row r="438" spans="2:2" x14ac:dyDescent="0.2">
      <c r="B438" s="37"/>
    </row>
    <row r="439" spans="2:2" x14ac:dyDescent="0.2">
      <c r="B439" s="37"/>
    </row>
    <row r="440" spans="2:2" x14ac:dyDescent="0.2">
      <c r="B440" s="37"/>
    </row>
    <row r="441" spans="2:2" x14ac:dyDescent="0.2">
      <c r="B441" s="37"/>
    </row>
    <row r="442" spans="2:2" x14ac:dyDescent="0.2">
      <c r="B442" s="37"/>
    </row>
    <row r="443" spans="2:2" x14ac:dyDescent="0.2">
      <c r="B443" s="37"/>
    </row>
    <row r="444" spans="2:2" x14ac:dyDescent="0.2">
      <c r="B444" s="37"/>
    </row>
    <row r="445" spans="2:2" x14ac:dyDescent="0.2">
      <c r="B445" s="37"/>
    </row>
    <row r="446" spans="2:2" x14ac:dyDescent="0.2">
      <c r="B446" s="37"/>
    </row>
    <row r="447" spans="2:2" x14ac:dyDescent="0.2">
      <c r="B447" s="37"/>
    </row>
    <row r="448" spans="2:2" x14ac:dyDescent="0.2">
      <c r="B448" s="37"/>
    </row>
    <row r="449" spans="2:2" x14ac:dyDescent="0.2">
      <c r="B449" s="37"/>
    </row>
    <row r="450" spans="2:2" x14ac:dyDescent="0.2">
      <c r="B450" s="37"/>
    </row>
    <row r="451" spans="2:2" x14ac:dyDescent="0.2">
      <c r="B451" s="37"/>
    </row>
    <row r="452" spans="2:2" x14ac:dyDescent="0.2">
      <c r="B452" s="37"/>
    </row>
    <row r="453" spans="2:2" x14ac:dyDescent="0.2">
      <c r="B453" s="37"/>
    </row>
    <row r="454" spans="2:2" x14ac:dyDescent="0.2">
      <c r="B454" s="37"/>
    </row>
    <row r="455" spans="2:2" x14ac:dyDescent="0.2">
      <c r="B455" s="37"/>
    </row>
    <row r="456" spans="2:2" x14ac:dyDescent="0.2">
      <c r="B456" s="37"/>
    </row>
    <row r="457" spans="2:2" x14ac:dyDescent="0.2">
      <c r="B457" s="37"/>
    </row>
    <row r="458" spans="2:2" x14ac:dyDescent="0.2">
      <c r="B458" s="37"/>
    </row>
    <row r="459" spans="2:2" x14ac:dyDescent="0.2">
      <c r="B459" s="37"/>
    </row>
    <row r="460" spans="2:2" x14ac:dyDescent="0.2">
      <c r="B460" s="37"/>
    </row>
    <row r="461" spans="2:2" x14ac:dyDescent="0.2">
      <c r="B461" s="37"/>
    </row>
    <row r="462" spans="2:2" x14ac:dyDescent="0.2">
      <c r="B462" s="37"/>
    </row>
    <row r="463" spans="2:2" x14ac:dyDescent="0.2">
      <c r="B463" s="37"/>
    </row>
    <row r="464" spans="2:2" x14ac:dyDescent="0.2">
      <c r="B464" s="37"/>
    </row>
    <row r="465" spans="2:2" x14ac:dyDescent="0.2">
      <c r="B465" s="37"/>
    </row>
    <row r="466" spans="2:2" x14ac:dyDescent="0.2">
      <c r="B466" s="37"/>
    </row>
    <row r="467" spans="2:2" x14ac:dyDescent="0.2">
      <c r="B467" s="37"/>
    </row>
    <row r="468" spans="2:2" x14ac:dyDescent="0.2">
      <c r="B468" s="37"/>
    </row>
    <row r="469" spans="2:2" x14ac:dyDescent="0.2">
      <c r="B469" s="37"/>
    </row>
    <row r="470" spans="2:2" x14ac:dyDescent="0.2">
      <c r="B470" s="37"/>
    </row>
    <row r="471" spans="2:2" x14ac:dyDescent="0.2">
      <c r="B471" s="37"/>
    </row>
    <row r="472" spans="2:2" x14ac:dyDescent="0.2">
      <c r="B472" s="37"/>
    </row>
    <row r="473" spans="2:2" x14ac:dyDescent="0.2">
      <c r="B473" s="37"/>
    </row>
    <row r="474" spans="2:2" x14ac:dyDescent="0.2">
      <c r="B474" s="37"/>
    </row>
    <row r="475" spans="2:2" x14ac:dyDescent="0.2">
      <c r="B475" s="37"/>
    </row>
    <row r="476" spans="2:2" x14ac:dyDescent="0.2">
      <c r="B476" s="37"/>
    </row>
    <row r="477" spans="2:2" x14ac:dyDescent="0.2">
      <c r="B477" s="37"/>
    </row>
    <row r="478" spans="2:2" x14ac:dyDescent="0.2">
      <c r="B478" s="37"/>
    </row>
    <row r="479" spans="2:2" x14ac:dyDescent="0.2">
      <c r="B479" s="37"/>
    </row>
    <row r="480" spans="2:2" x14ac:dyDescent="0.2">
      <c r="B480" s="37"/>
    </row>
    <row r="481" spans="2:2" x14ac:dyDescent="0.2">
      <c r="B481" s="37"/>
    </row>
    <row r="482" spans="2:2" x14ac:dyDescent="0.2">
      <c r="B482" s="37"/>
    </row>
    <row r="483" spans="2:2" x14ac:dyDescent="0.2">
      <c r="B483" s="37"/>
    </row>
    <row r="484" spans="2:2" x14ac:dyDescent="0.2">
      <c r="B484" s="37"/>
    </row>
    <row r="485" spans="2:2" x14ac:dyDescent="0.2">
      <c r="B485" s="37"/>
    </row>
    <row r="486" spans="2:2" x14ac:dyDescent="0.2">
      <c r="B486" s="37"/>
    </row>
    <row r="487" spans="2:2" x14ac:dyDescent="0.2">
      <c r="B487" s="37"/>
    </row>
    <row r="488" spans="2:2" x14ac:dyDescent="0.2">
      <c r="B488" s="37"/>
    </row>
    <row r="489" spans="2:2" x14ac:dyDescent="0.2">
      <c r="B489" s="37"/>
    </row>
    <row r="490" spans="2:2" x14ac:dyDescent="0.2">
      <c r="B490" s="37"/>
    </row>
    <row r="491" spans="2:2" x14ac:dyDescent="0.2">
      <c r="B491" s="37"/>
    </row>
    <row r="492" spans="2:2" x14ac:dyDescent="0.2">
      <c r="B492" s="37"/>
    </row>
    <row r="493" spans="2:2" x14ac:dyDescent="0.2">
      <c r="B493" s="37"/>
    </row>
    <row r="494" spans="2:2" x14ac:dyDescent="0.2">
      <c r="B494" s="37"/>
    </row>
    <row r="495" spans="2:2" x14ac:dyDescent="0.2">
      <c r="B495" s="37"/>
    </row>
    <row r="496" spans="2:2" x14ac:dyDescent="0.2">
      <c r="B496" s="37"/>
    </row>
    <row r="497" spans="2:2" x14ac:dyDescent="0.2">
      <c r="B497" s="37"/>
    </row>
    <row r="498" spans="2:2" x14ac:dyDescent="0.2">
      <c r="B498" s="37"/>
    </row>
    <row r="499" spans="2:2" x14ac:dyDescent="0.2">
      <c r="B499" s="37"/>
    </row>
    <row r="500" spans="2:2" x14ac:dyDescent="0.2">
      <c r="B500" s="37"/>
    </row>
    <row r="501" spans="2:2" x14ac:dyDescent="0.2">
      <c r="B501" s="37"/>
    </row>
    <row r="502" spans="2:2" x14ac:dyDescent="0.2">
      <c r="B502" s="37"/>
    </row>
    <row r="503" spans="2:2" x14ac:dyDescent="0.2">
      <c r="B503" s="37"/>
    </row>
    <row r="504" spans="2:2" x14ac:dyDescent="0.2">
      <c r="B504" s="37"/>
    </row>
    <row r="505" spans="2:2" x14ac:dyDescent="0.2">
      <c r="B505" s="37"/>
    </row>
    <row r="506" spans="2:2" x14ac:dyDescent="0.2">
      <c r="B506" s="37"/>
    </row>
    <row r="507" spans="2:2" x14ac:dyDescent="0.2">
      <c r="B507" s="37"/>
    </row>
    <row r="508" spans="2:2" x14ac:dyDescent="0.2">
      <c r="B508" s="37"/>
    </row>
    <row r="509" spans="2:2" x14ac:dyDescent="0.2">
      <c r="B509" s="37"/>
    </row>
    <row r="510" spans="2:2" x14ac:dyDescent="0.2">
      <c r="B510" s="37"/>
    </row>
    <row r="511" spans="2:2" x14ac:dyDescent="0.2">
      <c r="B511" s="37"/>
    </row>
    <row r="512" spans="2:2" x14ac:dyDescent="0.2">
      <c r="B512" s="37"/>
    </row>
    <row r="513" spans="2:2" x14ac:dyDescent="0.2">
      <c r="B513" s="37"/>
    </row>
    <row r="514" spans="2:2" x14ac:dyDescent="0.2">
      <c r="B514" s="37"/>
    </row>
    <row r="515" spans="2:2" x14ac:dyDescent="0.2">
      <c r="B515" s="37"/>
    </row>
    <row r="516" spans="2:2" x14ac:dyDescent="0.2">
      <c r="B516" s="37"/>
    </row>
    <row r="517" spans="2:2" x14ac:dyDescent="0.2">
      <c r="B517" s="37"/>
    </row>
    <row r="518" spans="2:2" x14ac:dyDescent="0.2">
      <c r="B518" s="37"/>
    </row>
    <row r="519" spans="2:2" x14ac:dyDescent="0.2">
      <c r="B519" s="37"/>
    </row>
    <row r="520" spans="2:2" x14ac:dyDescent="0.2">
      <c r="B520" s="37"/>
    </row>
    <row r="521" spans="2:2" x14ac:dyDescent="0.2">
      <c r="B521" s="37"/>
    </row>
    <row r="522" spans="2:2" x14ac:dyDescent="0.2">
      <c r="B522" s="37"/>
    </row>
    <row r="523" spans="2:2" x14ac:dyDescent="0.2">
      <c r="B523" s="37"/>
    </row>
    <row r="524" spans="2:2" x14ac:dyDescent="0.2">
      <c r="B524" s="37"/>
    </row>
    <row r="525" spans="2:2" x14ac:dyDescent="0.2">
      <c r="B525" s="37"/>
    </row>
    <row r="526" spans="2:2" x14ac:dyDescent="0.2">
      <c r="B526" s="37"/>
    </row>
    <row r="527" spans="2:2" x14ac:dyDescent="0.2">
      <c r="B527" s="37"/>
    </row>
    <row r="528" spans="2:2" x14ac:dyDescent="0.2">
      <c r="B528" s="37"/>
    </row>
    <row r="529" spans="2:2" x14ac:dyDescent="0.2">
      <c r="B529" s="37"/>
    </row>
    <row r="530" spans="2:2" x14ac:dyDescent="0.2">
      <c r="B530" s="37"/>
    </row>
    <row r="531" spans="2:2" x14ac:dyDescent="0.2">
      <c r="B531" s="37"/>
    </row>
    <row r="532" spans="2:2" x14ac:dyDescent="0.2">
      <c r="B532" s="37"/>
    </row>
    <row r="533" spans="2:2" x14ac:dyDescent="0.2">
      <c r="B533" s="37"/>
    </row>
    <row r="534" spans="2:2" x14ac:dyDescent="0.2">
      <c r="B534" s="37"/>
    </row>
    <row r="535" spans="2:2" x14ac:dyDescent="0.2">
      <c r="B535" s="37"/>
    </row>
    <row r="536" spans="2:2" x14ac:dyDescent="0.2">
      <c r="B536" s="37"/>
    </row>
    <row r="537" spans="2:2" x14ac:dyDescent="0.2">
      <c r="B537" s="37"/>
    </row>
    <row r="538" spans="2:2" x14ac:dyDescent="0.2">
      <c r="B538" s="37"/>
    </row>
    <row r="539" spans="2:2" x14ac:dyDescent="0.2">
      <c r="B539" s="37"/>
    </row>
    <row r="540" spans="2:2" x14ac:dyDescent="0.2">
      <c r="B540" s="37"/>
    </row>
    <row r="541" spans="2:2" x14ac:dyDescent="0.2">
      <c r="B541" s="37"/>
    </row>
    <row r="542" spans="2:2" x14ac:dyDescent="0.2">
      <c r="B542" s="37"/>
    </row>
    <row r="543" spans="2:2" x14ac:dyDescent="0.2">
      <c r="B543" s="37"/>
    </row>
    <row r="544" spans="2:2" x14ac:dyDescent="0.2">
      <c r="B544" s="37"/>
    </row>
    <row r="545" spans="2:2" x14ac:dyDescent="0.2">
      <c r="B545" s="37"/>
    </row>
    <row r="546" spans="2:2" x14ac:dyDescent="0.2">
      <c r="B546" s="37"/>
    </row>
    <row r="547" spans="2:2" x14ac:dyDescent="0.2">
      <c r="B547" s="37"/>
    </row>
    <row r="548" spans="2:2" x14ac:dyDescent="0.2">
      <c r="B548" s="37"/>
    </row>
    <row r="549" spans="2:2" x14ac:dyDescent="0.2">
      <c r="B549" s="37"/>
    </row>
    <row r="550" spans="2:2" x14ac:dyDescent="0.2">
      <c r="B550" s="37"/>
    </row>
    <row r="551" spans="2:2" x14ac:dyDescent="0.2">
      <c r="B551" s="37"/>
    </row>
    <row r="552" spans="2:2" x14ac:dyDescent="0.2">
      <c r="B552" s="37"/>
    </row>
    <row r="553" spans="2:2" x14ac:dyDescent="0.2">
      <c r="B553" s="37"/>
    </row>
    <row r="554" spans="2:2" x14ac:dyDescent="0.2">
      <c r="B554" s="37"/>
    </row>
    <row r="555" spans="2:2" x14ac:dyDescent="0.2">
      <c r="B555" s="37"/>
    </row>
    <row r="556" spans="2:2" x14ac:dyDescent="0.2">
      <c r="B556" s="37"/>
    </row>
    <row r="557" spans="2:2" x14ac:dyDescent="0.2">
      <c r="B557" s="37"/>
    </row>
    <row r="558" spans="2:2" x14ac:dyDescent="0.2">
      <c r="B558" s="37"/>
    </row>
    <row r="559" spans="2:2" x14ac:dyDescent="0.2">
      <c r="B559" s="37"/>
    </row>
    <row r="560" spans="2:2" x14ac:dyDescent="0.2">
      <c r="B560" s="37"/>
    </row>
    <row r="561" spans="2:2" x14ac:dyDescent="0.2">
      <c r="B561" s="37"/>
    </row>
    <row r="562" spans="2:2" x14ac:dyDescent="0.2">
      <c r="B562" s="37"/>
    </row>
    <row r="563" spans="2:2" x14ac:dyDescent="0.2">
      <c r="B563" s="37"/>
    </row>
    <row r="564" spans="2:2" x14ac:dyDescent="0.2">
      <c r="B564" s="37"/>
    </row>
    <row r="565" spans="2:2" x14ac:dyDescent="0.2">
      <c r="B565" s="37"/>
    </row>
    <row r="566" spans="2:2" x14ac:dyDescent="0.2">
      <c r="B566" s="37"/>
    </row>
    <row r="567" spans="2:2" x14ac:dyDescent="0.2">
      <c r="B567" s="37"/>
    </row>
    <row r="568" spans="2:2" x14ac:dyDescent="0.2">
      <c r="B568" s="37"/>
    </row>
    <row r="569" spans="2:2" x14ac:dyDescent="0.2">
      <c r="B569" s="37"/>
    </row>
    <row r="570" spans="2:2" x14ac:dyDescent="0.2">
      <c r="B570" s="37"/>
    </row>
    <row r="571" spans="2:2" x14ac:dyDescent="0.2">
      <c r="B571" s="37"/>
    </row>
    <row r="572" spans="2:2" x14ac:dyDescent="0.2">
      <c r="B572" s="37"/>
    </row>
    <row r="573" spans="2:2" x14ac:dyDescent="0.2">
      <c r="B573" s="37"/>
    </row>
    <row r="574" spans="2:2" x14ac:dyDescent="0.2">
      <c r="B574" s="37"/>
    </row>
    <row r="575" spans="2:2" x14ac:dyDescent="0.2">
      <c r="B575" s="37"/>
    </row>
    <row r="576" spans="2:2" x14ac:dyDescent="0.2">
      <c r="B576" s="37"/>
    </row>
    <row r="577" spans="2:2" x14ac:dyDescent="0.2">
      <c r="B577" s="37"/>
    </row>
    <row r="578" spans="2:2" x14ac:dyDescent="0.2">
      <c r="B578" s="37"/>
    </row>
    <row r="579" spans="2:2" x14ac:dyDescent="0.2">
      <c r="B579" s="37"/>
    </row>
    <row r="580" spans="2:2" x14ac:dyDescent="0.2">
      <c r="B580" s="37"/>
    </row>
    <row r="581" spans="2:2" x14ac:dyDescent="0.2">
      <c r="B581" s="37"/>
    </row>
    <row r="582" spans="2:2" x14ac:dyDescent="0.2">
      <c r="B582" s="37"/>
    </row>
    <row r="583" spans="2:2" x14ac:dyDescent="0.2">
      <c r="B583" s="37"/>
    </row>
    <row r="584" spans="2:2" x14ac:dyDescent="0.2">
      <c r="B584" s="37"/>
    </row>
    <row r="585" spans="2:2" x14ac:dyDescent="0.2">
      <c r="B585" s="37"/>
    </row>
    <row r="586" spans="2:2" x14ac:dyDescent="0.2">
      <c r="B586" s="37"/>
    </row>
    <row r="587" spans="2:2" x14ac:dyDescent="0.2">
      <c r="B587" s="37"/>
    </row>
    <row r="588" spans="2:2" x14ac:dyDescent="0.2">
      <c r="B588" s="37"/>
    </row>
    <row r="589" spans="2:2" x14ac:dyDescent="0.2">
      <c r="B589" s="37"/>
    </row>
    <row r="590" spans="2:2" x14ac:dyDescent="0.2">
      <c r="B590" s="37"/>
    </row>
    <row r="591" spans="2:2" x14ac:dyDescent="0.2">
      <c r="B591" s="37"/>
    </row>
    <row r="592" spans="2:2" x14ac:dyDescent="0.2">
      <c r="B592" s="37"/>
    </row>
    <row r="593" spans="2:2" x14ac:dyDescent="0.2">
      <c r="B593" s="37"/>
    </row>
    <row r="594" spans="2:2" x14ac:dyDescent="0.2">
      <c r="B594" s="37"/>
    </row>
    <row r="595" spans="2:2" x14ac:dyDescent="0.2">
      <c r="B595" s="37"/>
    </row>
    <row r="596" spans="2:2" x14ac:dyDescent="0.2">
      <c r="B596" s="37"/>
    </row>
    <row r="597" spans="2:2" x14ac:dyDescent="0.2">
      <c r="B597" s="37"/>
    </row>
    <row r="598" spans="2:2" x14ac:dyDescent="0.2">
      <c r="B598" s="37"/>
    </row>
    <row r="599" spans="2:2" x14ac:dyDescent="0.2">
      <c r="B599" s="37"/>
    </row>
    <row r="600" spans="2:2" x14ac:dyDescent="0.2">
      <c r="B600" s="37"/>
    </row>
    <row r="601" spans="2:2" x14ac:dyDescent="0.2">
      <c r="B601" s="37"/>
    </row>
    <row r="602" spans="2:2" x14ac:dyDescent="0.2">
      <c r="B602" s="37"/>
    </row>
    <row r="603" spans="2:2" x14ac:dyDescent="0.2">
      <c r="B603" s="37"/>
    </row>
    <row r="604" spans="2:2" x14ac:dyDescent="0.2">
      <c r="B604" s="37"/>
    </row>
    <row r="605" spans="2:2" x14ac:dyDescent="0.2">
      <c r="B605" s="37"/>
    </row>
    <row r="606" spans="2:2" x14ac:dyDescent="0.2">
      <c r="B606" s="37"/>
    </row>
    <row r="607" spans="2:2" x14ac:dyDescent="0.2">
      <c r="B607" s="37"/>
    </row>
    <row r="608" spans="2:2" x14ac:dyDescent="0.2">
      <c r="B608" s="37"/>
    </row>
    <row r="609" spans="2:2" x14ac:dyDescent="0.2">
      <c r="B609" s="37"/>
    </row>
    <row r="610" spans="2:2" x14ac:dyDescent="0.2">
      <c r="B610" s="37"/>
    </row>
    <row r="611" spans="2:2" x14ac:dyDescent="0.2">
      <c r="B611" s="37"/>
    </row>
    <row r="612" spans="2:2" x14ac:dyDescent="0.2">
      <c r="B612" s="37"/>
    </row>
    <row r="613" spans="2:2" x14ac:dyDescent="0.2">
      <c r="B613" s="37"/>
    </row>
    <row r="614" spans="2:2" x14ac:dyDescent="0.2">
      <c r="B614" s="37"/>
    </row>
    <row r="615" spans="2:2" x14ac:dyDescent="0.2">
      <c r="B615" s="37"/>
    </row>
    <row r="616" spans="2:2" x14ac:dyDescent="0.2">
      <c r="B616" s="37"/>
    </row>
    <row r="617" spans="2:2" x14ac:dyDescent="0.2">
      <c r="B617" s="37"/>
    </row>
    <row r="618" spans="2:2" x14ac:dyDescent="0.2">
      <c r="B618" s="37"/>
    </row>
    <row r="619" spans="2:2" x14ac:dyDescent="0.2">
      <c r="B619" s="37"/>
    </row>
    <row r="620" spans="2:2" x14ac:dyDescent="0.2">
      <c r="B620" s="37"/>
    </row>
    <row r="621" spans="2:2" x14ac:dyDescent="0.2">
      <c r="B621" s="37"/>
    </row>
    <row r="622" spans="2:2" x14ac:dyDescent="0.2">
      <c r="B622" s="37"/>
    </row>
    <row r="623" spans="2:2" x14ac:dyDescent="0.2">
      <c r="B623" s="37"/>
    </row>
    <row r="624" spans="2:2" x14ac:dyDescent="0.2">
      <c r="B624" s="37"/>
    </row>
    <row r="625" spans="2:2" x14ac:dyDescent="0.2">
      <c r="B625" s="37"/>
    </row>
    <row r="626" spans="2:2" x14ac:dyDescent="0.2">
      <c r="B626" s="37"/>
    </row>
    <row r="627" spans="2:2" x14ac:dyDescent="0.2">
      <c r="B627" s="37"/>
    </row>
    <row r="628" spans="2:2" x14ac:dyDescent="0.2">
      <c r="B628" s="37"/>
    </row>
    <row r="629" spans="2:2" x14ac:dyDescent="0.2">
      <c r="B629" s="37"/>
    </row>
    <row r="630" spans="2:2" x14ac:dyDescent="0.2">
      <c r="B630" s="37"/>
    </row>
    <row r="631" spans="2:2" x14ac:dyDescent="0.2">
      <c r="B631" s="37"/>
    </row>
    <row r="632" spans="2:2" x14ac:dyDescent="0.2">
      <c r="B632" s="37"/>
    </row>
    <row r="633" spans="2:2" x14ac:dyDescent="0.2">
      <c r="B633" s="37"/>
    </row>
    <row r="634" spans="2:2" x14ac:dyDescent="0.2">
      <c r="B634" s="37"/>
    </row>
    <row r="635" spans="2:2" x14ac:dyDescent="0.2">
      <c r="B635" s="37"/>
    </row>
    <row r="636" spans="2:2" x14ac:dyDescent="0.2">
      <c r="B636" s="37"/>
    </row>
    <row r="637" spans="2:2" x14ac:dyDescent="0.2">
      <c r="B637" s="37"/>
    </row>
    <row r="638" spans="2:2" x14ac:dyDescent="0.2">
      <c r="B638" s="37"/>
    </row>
    <row r="639" spans="2:2" x14ac:dyDescent="0.2">
      <c r="B639" s="37"/>
    </row>
    <row r="640" spans="2:2" x14ac:dyDescent="0.2">
      <c r="B640" s="37"/>
    </row>
    <row r="641" spans="2:2" x14ac:dyDescent="0.2">
      <c r="B641" s="37"/>
    </row>
    <row r="642" spans="2:2" x14ac:dyDescent="0.2">
      <c r="B642" s="37"/>
    </row>
    <row r="643" spans="2:2" x14ac:dyDescent="0.2">
      <c r="B643" s="37"/>
    </row>
    <row r="644" spans="2:2" x14ac:dyDescent="0.2">
      <c r="B644" s="37"/>
    </row>
    <row r="645" spans="2:2" x14ac:dyDescent="0.2">
      <c r="B645" s="37"/>
    </row>
    <row r="646" spans="2:2" x14ac:dyDescent="0.2">
      <c r="B646" s="37"/>
    </row>
    <row r="647" spans="2:2" x14ac:dyDescent="0.2">
      <c r="B647" s="37"/>
    </row>
    <row r="648" spans="2:2" x14ac:dyDescent="0.2">
      <c r="B648" s="37"/>
    </row>
    <row r="649" spans="2:2" x14ac:dyDescent="0.2">
      <c r="B649" s="37"/>
    </row>
    <row r="650" spans="2:2" x14ac:dyDescent="0.2">
      <c r="B650" s="37"/>
    </row>
    <row r="651" spans="2:2" x14ac:dyDescent="0.2">
      <c r="B651" s="37"/>
    </row>
    <row r="652" spans="2:2" x14ac:dyDescent="0.2">
      <c r="B652" s="37"/>
    </row>
    <row r="653" spans="2:2" x14ac:dyDescent="0.2">
      <c r="B653" s="37"/>
    </row>
    <row r="654" spans="2:2" x14ac:dyDescent="0.2">
      <c r="B654" s="37"/>
    </row>
    <row r="655" spans="2:2" x14ac:dyDescent="0.2">
      <c r="B655" s="37"/>
    </row>
    <row r="656" spans="2:2" x14ac:dyDescent="0.2">
      <c r="B656" s="37"/>
    </row>
    <row r="657" spans="2:2" x14ac:dyDescent="0.2">
      <c r="B657" s="37"/>
    </row>
    <row r="658" spans="2:2" x14ac:dyDescent="0.2">
      <c r="B658" s="37"/>
    </row>
    <row r="659" spans="2:2" x14ac:dyDescent="0.2">
      <c r="B659" s="37"/>
    </row>
    <row r="660" spans="2:2" x14ac:dyDescent="0.2">
      <c r="B660" s="37"/>
    </row>
    <row r="661" spans="2:2" x14ac:dyDescent="0.2">
      <c r="B661" s="37"/>
    </row>
    <row r="662" spans="2:2" x14ac:dyDescent="0.2">
      <c r="B662" s="37"/>
    </row>
    <row r="663" spans="2:2" x14ac:dyDescent="0.2">
      <c r="B663" s="37"/>
    </row>
    <row r="664" spans="2:2" x14ac:dyDescent="0.2">
      <c r="B664" s="37"/>
    </row>
    <row r="665" spans="2:2" x14ac:dyDescent="0.2">
      <c r="B665" s="37"/>
    </row>
    <row r="666" spans="2:2" x14ac:dyDescent="0.2">
      <c r="B666" s="37"/>
    </row>
    <row r="667" spans="2:2" x14ac:dyDescent="0.2">
      <c r="B667" s="37"/>
    </row>
    <row r="668" spans="2:2" x14ac:dyDescent="0.2">
      <c r="B668" s="37"/>
    </row>
    <row r="669" spans="2:2" x14ac:dyDescent="0.2">
      <c r="B669" s="37"/>
    </row>
    <row r="670" spans="2:2" x14ac:dyDescent="0.2">
      <c r="B670" s="37"/>
    </row>
    <row r="671" spans="2:2" x14ac:dyDescent="0.2">
      <c r="B671" s="37"/>
    </row>
    <row r="672" spans="2:2" x14ac:dyDescent="0.2">
      <c r="B672" s="37"/>
    </row>
    <row r="673" spans="2:2" x14ac:dyDescent="0.2">
      <c r="B673" s="37"/>
    </row>
    <row r="674" spans="2:2" x14ac:dyDescent="0.2">
      <c r="B674" s="37"/>
    </row>
    <row r="675" spans="2:2" x14ac:dyDescent="0.2">
      <c r="B675" s="37"/>
    </row>
    <row r="676" spans="2:2" x14ac:dyDescent="0.2">
      <c r="B676" s="37"/>
    </row>
    <row r="677" spans="2:2" x14ac:dyDescent="0.2">
      <c r="B677" s="37"/>
    </row>
    <row r="678" spans="2:2" x14ac:dyDescent="0.2">
      <c r="B678" s="37"/>
    </row>
    <row r="679" spans="2:2" x14ac:dyDescent="0.2">
      <c r="B679" s="37"/>
    </row>
    <row r="680" spans="2:2" x14ac:dyDescent="0.2">
      <c r="B680" s="37"/>
    </row>
    <row r="681" spans="2:2" x14ac:dyDescent="0.2">
      <c r="B681" s="37"/>
    </row>
    <row r="682" spans="2:2" x14ac:dyDescent="0.2">
      <c r="B682" s="37"/>
    </row>
    <row r="683" spans="2:2" x14ac:dyDescent="0.2">
      <c r="B683" s="37"/>
    </row>
    <row r="684" spans="2:2" x14ac:dyDescent="0.2">
      <c r="B684" s="37"/>
    </row>
    <row r="685" spans="2:2" x14ac:dyDescent="0.2">
      <c r="B685" s="37"/>
    </row>
    <row r="686" spans="2:2" x14ac:dyDescent="0.2">
      <c r="B686" s="37"/>
    </row>
    <row r="687" spans="2:2" x14ac:dyDescent="0.2">
      <c r="B687" s="37"/>
    </row>
    <row r="688" spans="2:2" x14ac:dyDescent="0.2">
      <c r="B688" s="37"/>
    </row>
    <row r="689" spans="2:2" x14ac:dyDescent="0.2">
      <c r="B689" s="37"/>
    </row>
    <row r="690" spans="2:2" x14ac:dyDescent="0.2">
      <c r="B690" s="37"/>
    </row>
    <row r="691" spans="2:2" x14ac:dyDescent="0.2">
      <c r="B691" s="37"/>
    </row>
    <row r="692" spans="2:2" x14ac:dyDescent="0.2">
      <c r="B692" s="37"/>
    </row>
    <row r="693" spans="2:2" x14ac:dyDescent="0.2">
      <c r="B693" s="37"/>
    </row>
    <row r="694" spans="2:2" x14ac:dyDescent="0.2">
      <c r="B694" s="37"/>
    </row>
    <row r="695" spans="2:2" x14ac:dyDescent="0.2">
      <c r="B695" s="37"/>
    </row>
    <row r="696" spans="2:2" x14ac:dyDescent="0.2">
      <c r="B696" s="37"/>
    </row>
    <row r="697" spans="2:2" x14ac:dyDescent="0.2">
      <c r="B697" s="37"/>
    </row>
    <row r="698" spans="2:2" x14ac:dyDescent="0.2">
      <c r="B698" s="37"/>
    </row>
    <row r="699" spans="2:2" x14ac:dyDescent="0.2">
      <c r="B699" s="37"/>
    </row>
    <row r="700" spans="2:2" x14ac:dyDescent="0.2">
      <c r="B700" s="37"/>
    </row>
    <row r="701" spans="2:2" x14ac:dyDescent="0.2">
      <c r="B701" s="37"/>
    </row>
    <row r="702" spans="2:2" x14ac:dyDescent="0.2">
      <c r="B702" s="37"/>
    </row>
    <row r="703" spans="2:2" x14ac:dyDescent="0.2">
      <c r="B703" s="37"/>
    </row>
    <row r="704" spans="2:2" x14ac:dyDescent="0.2">
      <c r="B704" s="37"/>
    </row>
    <row r="705" spans="2:2" x14ac:dyDescent="0.2">
      <c r="B705" s="37"/>
    </row>
    <row r="706" spans="2:2" x14ac:dyDescent="0.2">
      <c r="B706" s="37"/>
    </row>
    <row r="707" spans="2:2" x14ac:dyDescent="0.2">
      <c r="B707" s="37"/>
    </row>
    <row r="708" spans="2:2" x14ac:dyDescent="0.2">
      <c r="B708" s="37"/>
    </row>
    <row r="709" spans="2:2" x14ac:dyDescent="0.2">
      <c r="B709" s="37"/>
    </row>
    <row r="710" spans="2:2" x14ac:dyDescent="0.2">
      <c r="B710" s="37"/>
    </row>
    <row r="711" spans="2:2" x14ac:dyDescent="0.2">
      <c r="B711" s="37"/>
    </row>
    <row r="712" spans="2:2" x14ac:dyDescent="0.2">
      <c r="B712" s="37"/>
    </row>
    <row r="713" spans="2:2" x14ac:dyDescent="0.2">
      <c r="B713" s="37"/>
    </row>
    <row r="714" spans="2:2" x14ac:dyDescent="0.2">
      <c r="B714" s="37"/>
    </row>
    <row r="715" spans="2:2" x14ac:dyDescent="0.2">
      <c r="B715" s="37"/>
    </row>
    <row r="716" spans="2:2" x14ac:dyDescent="0.2">
      <c r="B716" s="37"/>
    </row>
    <row r="717" spans="2:2" x14ac:dyDescent="0.2">
      <c r="B717" s="37"/>
    </row>
    <row r="718" spans="2:2" x14ac:dyDescent="0.2">
      <c r="B718" s="37"/>
    </row>
    <row r="719" spans="2:2" x14ac:dyDescent="0.2">
      <c r="B719" s="37"/>
    </row>
    <row r="720" spans="2:2" x14ac:dyDescent="0.2">
      <c r="B720" s="37"/>
    </row>
    <row r="721" spans="2:2" x14ac:dyDescent="0.2">
      <c r="B721" s="37"/>
    </row>
    <row r="722" spans="2:2" x14ac:dyDescent="0.2">
      <c r="B722" s="37"/>
    </row>
    <row r="723" spans="2:2" x14ac:dyDescent="0.2">
      <c r="B723" s="37"/>
    </row>
    <row r="724" spans="2:2" x14ac:dyDescent="0.2">
      <c r="B724" s="37"/>
    </row>
    <row r="725" spans="2:2" x14ac:dyDescent="0.2">
      <c r="B725" s="37"/>
    </row>
    <row r="726" spans="2:2" x14ac:dyDescent="0.2">
      <c r="B726" s="37"/>
    </row>
    <row r="727" spans="2:2" x14ac:dyDescent="0.2">
      <c r="B727" s="37"/>
    </row>
    <row r="728" spans="2:2" x14ac:dyDescent="0.2">
      <c r="B728" s="37"/>
    </row>
    <row r="729" spans="2:2" x14ac:dyDescent="0.2">
      <c r="B729" s="37"/>
    </row>
    <row r="730" spans="2:2" x14ac:dyDescent="0.2">
      <c r="B730" s="37"/>
    </row>
    <row r="731" spans="2:2" x14ac:dyDescent="0.2">
      <c r="B731" s="37"/>
    </row>
    <row r="732" spans="2:2" x14ac:dyDescent="0.2">
      <c r="B732" s="37"/>
    </row>
    <row r="733" spans="2:2" x14ac:dyDescent="0.2">
      <c r="B733" s="37"/>
    </row>
    <row r="734" spans="2:2" x14ac:dyDescent="0.2">
      <c r="B734" s="37"/>
    </row>
    <row r="735" spans="2:2" x14ac:dyDescent="0.2">
      <c r="B735" s="37"/>
    </row>
    <row r="736" spans="2:2" x14ac:dyDescent="0.2">
      <c r="B736" s="37"/>
    </row>
    <row r="737" spans="2:2" x14ac:dyDescent="0.2">
      <c r="B737" s="37"/>
    </row>
    <row r="738" spans="2:2" x14ac:dyDescent="0.2">
      <c r="B738" s="37"/>
    </row>
    <row r="739" spans="2:2" x14ac:dyDescent="0.2">
      <c r="B739" s="37"/>
    </row>
    <row r="740" spans="2:2" x14ac:dyDescent="0.2">
      <c r="B740" s="37"/>
    </row>
    <row r="741" spans="2:2" x14ac:dyDescent="0.2">
      <c r="B741" s="37"/>
    </row>
    <row r="742" spans="2:2" x14ac:dyDescent="0.2">
      <c r="B742" s="37"/>
    </row>
    <row r="743" spans="2:2" x14ac:dyDescent="0.2">
      <c r="B743" s="37"/>
    </row>
    <row r="744" spans="2:2" x14ac:dyDescent="0.2">
      <c r="B744" s="37"/>
    </row>
    <row r="745" spans="2:2" x14ac:dyDescent="0.2">
      <c r="B745" s="37"/>
    </row>
    <row r="746" spans="2:2" x14ac:dyDescent="0.2">
      <c r="B746" s="37"/>
    </row>
    <row r="747" spans="2:2" x14ac:dyDescent="0.2">
      <c r="B747" s="37"/>
    </row>
    <row r="748" spans="2:2" x14ac:dyDescent="0.2">
      <c r="B748" s="37"/>
    </row>
    <row r="749" spans="2:2" x14ac:dyDescent="0.2">
      <c r="B749" s="37"/>
    </row>
    <row r="750" spans="2:2" x14ac:dyDescent="0.2">
      <c r="B750" s="37"/>
    </row>
    <row r="751" spans="2:2" x14ac:dyDescent="0.2">
      <c r="B751" s="37"/>
    </row>
    <row r="752" spans="2:2" x14ac:dyDescent="0.2">
      <c r="B752" s="37"/>
    </row>
    <row r="753" spans="2:2" x14ac:dyDescent="0.2">
      <c r="B753" s="37"/>
    </row>
    <row r="754" spans="2:2" x14ac:dyDescent="0.2">
      <c r="B754" s="37"/>
    </row>
    <row r="755" spans="2:2" x14ac:dyDescent="0.2">
      <c r="B755" s="37"/>
    </row>
    <row r="756" spans="2:2" x14ac:dyDescent="0.2">
      <c r="B756" s="37"/>
    </row>
    <row r="757" spans="2:2" x14ac:dyDescent="0.2">
      <c r="B757" s="37"/>
    </row>
    <row r="758" spans="2:2" x14ac:dyDescent="0.2">
      <c r="B758" s="37"/>
    </row>
    <row r="759" spans="2:2" x14ac:dyDescent="0.2">
      <c r="B759" s="37"/>
    </row>
    <row r="760" spans="2:2" x14ac:dyDescent="0.2">
      <c r="B760" s="37"/>
    </row>
    <row r="761" spans="2:2" x14ac:dyDescent="0.2">
      <c r="B761" s="37"/>
    </row>
    <row r="762" spans="2:2" x14ac:dyDescent="0.2">
      <c r="B762" s="37"/>
    </row>
    <row r="763" spans="2:2" x14ac:dyDescent="0.2">
      <c r="B763" s="37"/>
    </row>
    <row r="764" spans="2:2" x14ac:dyDescent="0.2">
      <c r="B764" s="37"/>
    </row>
    <row r="765" spans="2:2" x14ac:dyDescent="0.2">
      <c r="B765" s="37"/>
    </row>
    <row r="766" spans="2:2" x14ac:dyDescent="0.2">
      <c r="B766" s="37"/>
    </row>
    <row r="767" spans="2:2" x14ac:dyDescent="0.2">
      <c r="B767" s="37"/>
    </row>
    <row r="768" spans="2:2" x14ac:dyDescent="0.2">
      <c r="B768" s="37"/>
    </row>
    <row r="769" spans="2:2" x14ac:dyDescent="0.2">
      <c r="B769" s="37"/>
    </row>
    <row r="770" spans="2:2" x14ac:dyDescent="0.2">
      <c r="B770" s="37"/>
    </row>
    <row r="771" spans="2:2" x14ac:dyDescent="0.2">
      <c r="B771" s="37"/>
    </row>
    <row r="772" spans="2:2" x14ac:dyDescent="0.2">
      <c r="B772" s="37"/>
    </row>
    <row r="773" spans="2:2" x14ac:dyDescent="0.2">
      <c r="B773" s="37"/>
    </row>
    <row r="774" spans="2:2" x14ac:dyDescent="0.2">
      <c r="B774" s="37"/>
    </row>
    <row r="775" spans="2:2" x14ac:dyDescent="0.2">
      <c r="B775" s="37"/>
    </row>
    <row r="776" spans="2:2" x14ac:dyDescent="0.2">
      <c r="B776" s="37"/>
    </row>
    <row r="777" spans="2:2" x14ac:dyDescent="0.2">
      <c r="B777" s="37"/>
    </row>
    <row r="778" spans="2:2" x14ac:dyDescent="0.2">
      <c r="B778" s="37"/>
    </row>
    <row r="779" spans="2:2" x14ac:dyDescent="0.2">
      <c r="B779" s="37"/>
    </row>
    <row r="780" spans="2:2" x14ac:dyDescent="0.2">
      <c r="B780" s="37"/>
    </row>
    <row r="781" spans="2:2" x14ac:dyDescent="0.2">
      <c r="B781" s="37"/>
    </row>
    <row r="782" spans="2:2" x14ac:dyDescent="0.2">
      <c r="B782" s="37"/>
    </row>
    <row r="783" spans="2:2" x14ac:dyDescent="0.2">
      <c r="B783" s="37"/>
    </row>
    <row r="784" spans="2:2" x14ac:dyDescent="0.2">
      <c r="B784" s="37"/>
    </row>
    <row r="785" spans="2:2" x14ac:dyDescent="0.2">
      <c r="B785" s="37"/>
    </row>
    <row r="786" spans="2:2" x14ac:dyDescent="0.2">
      <c r="B786" s="37"/>
    </row>
    <row r="787" spans="2:2" x14ac:dyDescent="0.2">
      <c r="B787" s="37"/>
    </row>
    <row r="788" spans="2:2" x14ac:dyDescent="0.2">
      <c r="B788" s="37"/>
    </row>
    <row r="789" spans="2:2" x14ac:dyDescent="0.2">
      <c r="B789" s="37"/>
    </row>
    <row r="790" spans="2:2" x14ac:dyDescent="0.2">
      <c r="B790" s="37"/>
    </row>
    <row r="791" spans="2:2" x14ac:dyDescent="0.2">
      <c r="B791" s="37"/>
    </row>
    <row r="792" spans="2:2" x14ac:dyDescent="0.2">
      <c r="B792" s="37"/>
    </row>
    <row r="793" spans="2:2" x14ac:dyDescent="0.2">
      <c r="B793" s="37"/>
    </row>
    <row r="794" spans="2:2" x14ac:dyDescent="0.2">
      <c r="B794" s="37"/>
    </row>
    <row r="795" spans="2:2" x14ac:dyDescent="0.2">
      <c r="B795" s="37"/>
    </row>
    <row r="796" spans="2:2" x14ac:dyDescent="0.2">
      <c r="B796" s="37"/>
    </row>
    <row r="797" spans="2:2" x14ac:dyDescent="0.2">
      <c r="B797" s="37"/>
    </row>
    <row r="798" spans="2:2" x14ac:dyDescent="0.2">
      <c r="B798" s="37"/>
    </row>
    <row r="799" spans="2:2" x14ac:dyDescent="0.2">
      <c r="B799" s="37"/>
    </row>
    <row r="800" spans="2:2" x14ac:dyDescent="0.2">
      <c r="B800" s="37"/>
    </row>
    <row r="801" spans="2:2" x14ac:dyDescent="0.2">
      <c r="B801" s="37"/>
    </row>
    <row r="802" spans="2:2" x14ac:dyDescent="0.2">
      <c r="B802" s="37"/>
    </row>
    <row r="803" spans="2:2" x14ac:dyDescent="0.2">
      <c r="B803" s="37"/>
    </row>
    <row r="804" spans="2:2" x14ac:dyDescent="0.2">
      <c r="B804" s="37"/>
    </row>
    <row r="805" spans="2:2" x14ac:dyDescent="0.2">
      <c r="B805" s="37"/>
    </row>
    <row r="806" spans="2:2" x14ac:dyDescent="0.2">
      <c r="B806" s="37"/>
    </row>
    <row r="807" spans="2:2" x14ac:dyDescent="0.2">
      <c r="B807" s="37"/>
    </row>
    <row r="808" spans="2:2" x14ac:dyDescent="0.2">
      <c r="B808" s="37"/>
    </row>
    <row r="809" spans="2:2" x14ac:dyDescent="0.2">
      <c r="B809" s="37"/>
    </row>
    <row r="810" spans="2:2" x14ac:dyDescent="0.2">
      <c r="B810" s="37"/>
    </row>
    <row r="811" spans="2:2" x14ac:dyDescent="0.2">
      <c r="B811" s="37"/>
    </row>
    <row r="812" spans="2:2" x14ac:dyDescent="0.2">
      <c r="B812" s="37"/>
    </row>
    <row r="813" spans="2:2" x14ac:dyDescent="0.2">
      <c r="B813" s="37"/>
    </row>
    <row r="814" spans="2:2" x14ac:dyDescent="0.2">
      <c r="B814" s="37"/>
    </row>
    <row r="815" spans="2:2" x14ac:dyDescent="0.2">
      <c r="B815" s="37"/>
    </row>
    <row r="816" spans="2:2" x14ac:dyDescent="0.2">
      <c r="B816" s="37"/>
    </row>
    <row r="817" spans="2:2" x14ac:dyDescent="0.2">
      <c r="B817" s="37"/>
    </row>
    <row r="818" spans="2:2" x14ac:dyDescent="0.2">
      <c r="B818" s="37"/>
    </row>
    <row r="819" spans="2:2" x14ac:dyDescent="0.2">
      <c r="B819" s="37"/>
    </row>
    <row r="820" spans="2:2" x14ac:dyDescent="0.2">
      <c r="B820" s="37"/>
    </row>
    <row r="821" spans="2:2" x14ac:dyDescent="0.2">
      <c r="B821" s="37"/>
    </row>
    <row r="822" spans="2:2" x14ac:dyDescent="0.2">
      <c r="B822" s="37"/>
    </row>
    <row r="823" spans="2:2" x14ac:dyDescent="0.2">
      <c r="B823" s="37"/>
    </row>
    <row r="824" spans="2:2" x14ac:dyDescent="0.2">
      <c r="B824" s="37"/>
    </row>
    <row r="825" spans="2:2" x14ac:dyDescent="0.2">
      <c r="B825" s="37"/>
    </row>
    <row r="826" spans="2:2" x14ac:dyDescent="0.2">
      <c r="B826" s="37"/>
    </row>
    <row r="827" spans="2:2" x14ac:dyDescent="0.2">
      <c r="B827" s="37"/>
    </row>
    <row r="828" spans="2:2" x14ac:dyDescent="0.2">
      <c r="B828" s="37"/>
    </row>
    <row r="829" spans="2:2" x14ac:dyDescent="0.2">
      <c r="B829" s="37"/>
    </row>
    <row r="830" spans="2:2" x14ac:dyDescent="0.2">
      <c r="B830" s="37"/>
    </row>
    <row r="831" spans="2:2" x14ac:dyDescent="0.2">
      <c r="B831" s="37"/>
    </row>
    <row r="832" spans="2:2" x14ac:dyDescent="0.2">
      <c r="B832" s="37"/>
    </row>
    <row r="833" spans="2:2" x14ac:dyDescent="0.2">
      <c r="B833" s="37"/>
    </row>
    <row r="834" spans="2:2" x14ac:dyDescent="0.2">
      <c r="B834" s="37"/>
    </row>
    <row r="835" spans="2:2" x14ac:dyDescent="0.2">
      <c r="B835" s="37"/>
    </row>
    <row r="836" spans="2:2" x14ac:dyDescent="0.2">
      <c r="B836" s="37"/>
    </row>
    <row r="837" spans="2:2" x14ac:dyDescent="0.2">
      <c r="B837" s="37"/>
    </row>
    <row r="838" spans="2:2" x14ac:dyDescent="0.2">
      <c r="B838" s="37"/>
    </row>
    <row r="839" spans="2:2" x14ac:dyDescent="0.2">
      <c r="B839" s="37"/>
    </row>
    <row r="840" spans="2:2" x14ac:dyDescent="0.2">
      <c r="B840" s="37"/>
    </row>
    <row r="841" spans="2:2" x14ac:dyDescent="0.2">
      <c r="B841" s="37"/>
    </row>
    <row r="842" spans="2:2" x14ac:dyDescent="0.2">
      <c r="B842" s="37"/>
    </row>
    <row r="843" spans="2:2" x14ac:dyDescent="0.2">
      <c r="B843" s="37"/>
    </row>
    <row r="844" spans="2:2" x14ac:dyDescent="0.2">
      <c r="B844" s="37"/>
    </row>
    <row r="845" spans="2:2" x14ac:dyDescent="0.2">
      <c r="B845" s="37"/>
    </row>
    <row r="846" spans="2:2" x14ac:dyDescent="0.2">
      <c r="B846" s="37"/>
    </row>
    <row r="847" spans="2:2" x14ac:dyDescent="0.2">
      <c r="B847" s="37"/>
    </row>
    <row r="848" spans="2:2" x14ac:dyDescent="0.2">
      <c r="B848" s="37"/>
    </row>
    <row r="849" spans="2:2" x14ac:dyDescent="0.2">
      <c r="B849" s="37"/>
    </row>
    <row r="850" spans="2:2" x14ac:dyDescent="0.2">
      <c r="B850" s="37"/>
    </row>
    <row r="851" spans="2:2" x14ac:dyDescent="0.2">
      <c r="B851" s="37"/>
    </row>
    <row r="852" spans="2:2" x14ac:dyDescent="0.2">
      <c r="B852" s="37"/>
    </row>
    <row r="853" spans="2:2" x14ac:dyDescent="0.2">
      <c r="B853" s="37"/>
    </row>
    <row r="854" spans="2:2" x14ac:dyDescent="0.2">
      <c r="B854" s="37"/>
    </row>
    <row r="855" spans="2:2" x14ac:dyDescent="0.2">
      <c r="B855" s="37"/>
    </row>
    <row r="856" spans="2:2" x14ac:dyDescent="0.2">
      <c r="B856" s="37"/>
    </row>
    <row r="857" spans="2:2" x14ac:dyDescent="0.2">
      <c r="B857" s="37"/>
    </row>
    <row r="858" spans="2:2" x14ac:dyDescent="0.2">
      <c r="B858" s="37"/>
    </row>
    <row r="859" spans="2:2" x14ac:dyDescent="0.2">
      <c r="B859" s="37"/>
    </row>
    <row r="860" spans="2:2" x14ac:dyDescent="0.2">
      <c r="B860" s="37"/>
    </row>
    <row r="861" spans="2:2" x14ac:dyDescent="0.2">
      <c r="B861" s="37"/>
    </row>
    <row r="862" spans="2:2" x14ac:dyDescent="0.2">
      <c r="B862" s="37"/>
    </row>
    <row r="863" spans="2:2" x14ac:dyDescent="0.2">
      <c r="B863" s="37"/>
    </row>
    <row r="864" spans="2:2" x14ac:dyDescent="0.2">
      <c r="B864" s="37"/>
    </row>
    <row r="865" spans="2:2" x14ac:dyDescent="0.2">
      <c r="B865" s="37"/>
    </row>
    <row r="866" spans="2:2" x14ac:dyDescent="0.2">
      <c r="B866" s="37"/>
    </row>
    <row r="867" spans="2:2" x14ac:dyDescent="0.2">
      <c r="B867" s="37"/>
    </row>
    <row r="868" spans="2:2" x14ac:dyDescent="0.2">
      <c r="B868" s="37"/>
    </row>
    <row r="869" spans="2:2" x14ac:dyDescent="0.2">
      <c r="B869" s="37"/>
    </row>
    <row r="870" spans="2:2" x14ac:dyDescent="0.2">
      <c r="B870" s="37"/>
    </row>
    <row r="871" spans="2:2" x14ac:dyDescent="0.2">
      <c r="B871" s="37"/>
    </row>
    <row r="872" spans="2:2" x14ac:dyDescent="0.2">
      <c r="B872" s="37"/>
    </row>
    <row r="873" spans="2:2" x14ac:dyDescent="0.2">
      <c r="B873" s="37"/>
    </row>
    <row r="874" spans="2:2" x14ac:dyDescent="0.2">
      <c r="B874" s="37"/>
    </row>
    <row r="875" spans="2:2" x14ac:dyDescent="0.2">
      <c r="B875" s="37"/>
    </row>
    <row r="876" spans="2:2" x14ac:dyDescent="0.2">
      <c r="B876" s="37"/>
    </row>
    <row r="877" spans="2:2" x14ac:dyDescent="0.2">
      <c r="B877" s="37"/>
    </row>
    <row r="878" spans="2:2" x14ac:dyDescent="0.2">
      <c r="B878" s="37"/>
    </row>
    <row r="879" spans="2:2" x14ac:dyDescent="0.2">
      <c r="B879" s="37"/>
    </row>
    <row r="880" spans="2:2" x14ac:dyDescent="0.2">
      <c r="B880" s="37"/>
    </row>
    <row r="881" spans="2:2" x14ac:dyDescent="0.2">
      <c r="B881" s="37"/>
    </row>
    <row r="882" spans="2:2" x14ac:dyDescent="0.2">
      <c r="B882" s="37"/>
    </row>
    <row r="883" spans="2:2" x14ac:dyDescent="0.2">
      <c r="B883" s="37"/>
    </row>
    <row r="884" spans="2:2" x14ac:dyDescent="0.2">
      <c r="B884" s="37"/>
    </row>
    <row r="885" spans="2:2" x14ac:dyDescent="0.2">
      <c r="B885" s="37"/>
    </row>
    <row r="886" spans="2:2" x14ac:dyDescent="0.2">
      <c r="B886" s="37"/>
    </row>
    <row r="887" spans="2:2" x14ac:dyDescent="0.2">
      <c r="B887" s="37"/>
    </row>
    <row r="888" spans="2:2" x14ac:dyDescent="0.2">
      <c r="B888" s="37"/>
    </row>
    <row r="889" spans="2:2" x14ac:dyDescent="0.2">
      <c r="B889" s="37"/>
    </row>
    <row r="890" spans="2:2" x14ac:dyDescent="0.2">
      <c r="B890" s="37"/>
    </row>
    <row r="891" spans="2:2" x14ac:dyDescent="0.2">
      <c r="B891" s="37"/>
    </row>
    <row r="892" spans="2:2" x14ac:dyDescent="0.2">
      <c r="B892" s="37"/>
    </row>
    <row r="893" spans="2:2" x14ac:dyDescent="0.2">
      <c r="B893" s="37"/>
    </row>
    <row r="894" spans="2:2" x14ac:dyDescent="0.2">
      <c r="B894" s="37"/>
    </row>
    <row r="895" spans="2:2" x14ac:dyDescent="0.2">
      <c r="B895" s="37"/>
    </row>
    <row r="896" spans="2:2" x14ac:dyDescent="0.2">
      <c r="B896" s="37"/>
    </row>
    <row r="897" spans="2:2" x14ac:dyDescent="0.2">
      <c r="B897" s="37"/>
    </row>
    <row r="898" spans="2:2" x14ac:dyDescent="0.2">
      <c r="B898" s="37"/>
    </row>
    <row r="899" spans="2:2" x14ac:dyDescent="0.2">
      <c r="B899" s="37"/>
    </row>
    <row r="900" spans="2:2" x14ac:dyDescent="0.2">
      <c r="B900" s="37"/>
    </row>
    <row r="901" spans="2:2" x14ac:dyDescent="0.2">
      <c r="B901" s="37"/>
    </row>
    <row r="902" spans="2:2" x14ac:dyDescent="0.2">
      <c r="B902" s="37"/>
    </row>
    <row r="903" spans="2:2" x14ac:dyDescent="0.2">
      <c r="B903" s="37"/>
    </row>
    <row r="904" spans="2:2" x14ac:dyDescent="0.2">
      <c r="B904" s="37"/>
    </row>
    <row r="905" spans="2:2" x14ac:dyDescent="0.2">
      <c r="B905" s="37"/>
    </row>
    <row r="906" spans="2:2" x14ac:dyDescent="0.2">
      <c r="B906" s="37"/>
    </row>
    <row r="907" spans="2:2" x14ac:dyDescent="0.2">
      <c r="B907" s="37"/>
    </row>
    <row r="908" spans="2:2" x14ac:dyDescent="0.2">
      <c r="B908" s="37"/>
    </row>
    <row r="909" spans="2:2" x14ac:dyDescent="0.2">
      <c r="B909" s="37"/>
    </row>
    <row r="910" spans="2:2" x14ac:dyDescent="0.2">
      <c r="B910" s="37"/>
    </row>
    <row r="911" spans="2:2" x14ac:dyDescent="0.2">
      <c r="B911" s="37"/>
    </row>
    <row r="912" spans="2:2" x14ac:dyDescent="0.2">
      <c r="B912" s="37"/>
    </row>
    <row r="913" spans="2:2" x14ac:dyDescent="0.2">
      <c r="B913" s="37"/>
    </row>
    <row r="914" spans="2:2" x14ac:dyDescent="0.2">
      <c r="B914" s="37"/>
    </row>
    <row r="915" spans="2:2" x14ac:dyDescent="0.2">
      <c r="B915" s="37"/>
    </row>
    <row r="916" spans="2:2" x14ac:dyDescent="0.2">
      <c r="B916" s="37"/>
    </row>
    <row r="917" spans="2:2" x14ac:dyDescent="0.2">
      <c r="B917" s="37"/>
    </row>
    <row r="918" spans="2:2" x14ac:dyDescent="0.2">
      <c r="B918" s="37"/>
    </row>
    <row r="919" spans="2:2" x14ac:dyDescent="0.2">
      <c r="B919" s="37"/>
    </row>
    <row r="920" spans="2:2" x14ac:dyDescent="0.2">
      <c r="B920" s="37"/>
    </row>
    <row r="921" spans="2:2" x14ac:dyDescent="0.2">
      <c r="B921" s="37"/>
    </row>
    <row r="922" spans="2:2" x14ac:dyDescent="0.2">
      <c r="B922" s="37"/>
    </row>
    <row r="923" spans="2:2" x14ac:dyDescent="0.2">
      <c r="B923" s="37"/>
    </row>
    <row r="924" spans="2:2" x14ac:dyDescent="0.2">
      <c r="B924" s="37"/>
    </row>
    <row r="925" spans="2:2" x14ac:dyDescent="0.2">
      <c r="B925" s="37"/>
    </row>
    <row r="926" spans="2:2" x14ac:dyDescent="0.2">
      <c r="B926" s="37"/>
    </row>
    <row r="927" spans="2:2" x14ac:dyDescent="0.2">
      <c r="B927" s="37"/>
    </row>
    <row r="928" spans="2:2" x14ac:dyDescent="0.2">
      <c r="B928" s="37"/>
    </row>
    <row r="929" spans="2:2" x14ac:dyDescent="0.2">
      <c r="B929" s="37"/>
    </row>
    <row r="930" spans="2:2" x14ac:dyDescent="0.2">
      <c r="B930" s="37"/>
    </row>
    <row r="931" spans="2:2" x14ac:dyDescent="0.2">
      <c r="B931" s="37"/>
    </row>
    <row r="932" spans="2:2" x14ac:dyDescent="0.2">
      <c r="B932" s="37"/>
    </row>
    <row r="933" spans="2:2" x14ac:dyDescent="0.2">
      <c r="B933" s="37"/>
    </row>
    <row r="934" spans="2:2" x14ac:dyDescent="0.2">
      <c r="B934" s="37"/>
    </row>
    <row r="935" spans="2:2" x14ac:dyDescent="0.2">
      <c r="B935" s="37"/>
    </row>
    <row r="936" spans="2:2" x14ac:dyDescent="0.2">
      <c r="B936" s="37"/>
    </row>
    <row r="937" spans="2:2" x14ac:dyDescent="0.2">
      <c r="B937" s="37"/>
    </row>
    <row r="938" spans="2:2" x14ac:dyDescent="0.2">
      <c r="B938" s="37"/>
    </row>
    <row r="939" spans="2:2" x14ac:dyDescent="0.2">
      <c r="B939" s="37"/>
    </row>
    <row r="940" spans="2:2" x14ac:dyDescent="0.2">
      <c r="B940" s="37"/>
    </row>
    <row r="941" spans="2:2" x14ac:dyDescent="0.2">
      <c r="B941" s="37"/>
    </row>
    <row r="942" spans="2:2" x14ac:dyDescent="0.2">
      <c r="B942" s="37"/>
    </row>
    <row r="943" spans="2:2" x14ac:dyDescent="0.2">
      <c r="B943" s="37"/>
    </row>
    <row r="944" spans="2:2" x14ac:dyDescent="0.2">
      <c r="B944" s="37"/>
    </row>
    <row r="945" spans="2:2" x14ac:dyDescent="0.2">
      <c r="B945" s="37"/>
    </row>
    <row r="946" spans="2:2" x14ac:dyDescent="0.2">
      <c r="B946" s="37"/>
    </row>
    <row r="947" spans="2:2" x14ac:dyDescent="0.2">
      <c r="B947" s="37"/>
    </row>
    <row r="948" spans="2:2" x14ac:dyDescent="0.2">
      <c r="B948" s="37"/>
    </row>
    <row r="949" spans="2:2" x14ac:dyDescent="0.2">
      <c r="B949" s="37"/>
    </row>
    <row r="950" spans="2:2" x14ac:dyDescent="0.2">
      <c r="B950" s="37"/>
    </row>
    <row r="951" spans="2:2" x14ac:dyDescent="0.2">
      <c r="B951" s="37"/>
    </row>
    <row r="952" spans="2:2" x14ac:dyDescent="0.2">
      <c r="B952" s="37"/>
    </row>
    <row r="953" spans="2:2" x14ac:dyDescent="0.2">
      <c r="B953" s="37"/>
    </row>
    <row r="954" spans="2:2" x14ac:dyDescent="0.2">
      <c r="B954" s="37"/>
    </row>
    <row r="955" spans="2:2" x14ac:dyDescent="0.2">
      <c r="B955" s="37"/>
    </row>
    <row r="956" spans="2:2" x14ac:dyDescent="0.2">
      <c r="B956" s="37"/>
    </row>
    <row r="957" spans="2:2" x14ac:dyDescent="0.2">
      <c r="B957" s="37"/>
    </row>
    <row r="958" spans="2:2" x14ac:dyDescent="0.2">
      <c r="B958" s="37"/>
    </row>
    <row r="959" spans="2:2" x14ac:dyDescent="0.2">
      <c r="B959" s="37"/>
    </row>
    <row r="960" spans="2:2" x14ac:dyDescent="0.2">
      <c r="B960" s="37"/>
    </row>
    <row r="961" spans="2:2" x14ac:dyDescent="0.2">
      <c r="B961" s="37"/>
    </row>
    <row r="962" spans="2:2" x14ac:dyDescent="0.2">
      <c r="B962" s="37"/>
    </row>
    <row r="963" spans="2:2" x14ac:dyDescent="0.2">
      <c r="B963" s="37"/>
    </row>
    <row r="964" spans="2:2" x14ac:dyDescent="0.2">
      <c r="B964" s="37"/>
    </row>
    <row r="965" spans="2:2" x14ac:dyDescent="0.2">
      <c r="B965" s="37"/>
    </row>
    <row r="966" spans="2:2" x14ac:dyDescent="0.2">
      <c r="B966" s="37"/>
    </row>
    <row r="967" spans="2:2" x14ac:dyDescent="0.2">
      <c r="B967" s="37"/>
    </row>
    <row r="968" spans="2:2" x14ac:dyDescent="0.2">
      <c r="B968" s="37"/>
    </row>
    <row r="969" spans="2:2" x14ac:dyDescent="0.2">
      <c r="B969" s="37"/>
    </row>
    <row r="970" spans="2:2" x14ac:dyDescent="0.2">
      <c r="B970" s="37"/>
    </row>
    <row r="971" spans="2:2" x14ac:dyDescent="0.2">
      <c r="B971" s="37"/>
    </row>
    <row r="972" spans="2:2" x14ac:dyDescent="0.2">
      <c r="B972" s="37"/>
    </row>
    <row r="973" spans="2:2" x14ac:dyDescent="0.2">
      <c r="B973" s="37"/>
    </row>
    <row r="974" spans="2:2" x14ac:dyDescent="0.2">
      <c r="B974" s="37"/>
    </row>
    <row r="975" spans="2:2" x14ac:dyDescent="0.2">
      <c r="B975" s="37"/>
    </row>
    <row r="976" spans="2:2" x14ac:dyDescent="0.2">
      <c r="B976" s="37"/>
    </row>
    <row r="977" spans="2:2" x14ac:dyDescent="0.2">
      <c r="B977" s="37"/>
    </row>
    <row r="978" spans="2:2" x14ac:dyDescent="0.2">
      <c r="B978" s="37"/>
    </row>
    <row r="979" spans="2:2" x14ac:dyDescent="0.2">
      <c r="B979" s="37"/>
    </row>
    <row r="980" spans="2:2" x14ac:dyDescent="0.2">
      <c r="B980" s="37"/>
    </row>
    <row r="981" spans="2:2" x14ac:dyDescent="0.2">
      <c r="B981" s="37"/>
    </row>
    <row r="982" spans="2:2" x14ac:dyDescent="0.2">
      <c r="B982" s="37"/>
    </row>
    <row r="983" spans="2:2" x14ac:dyDescent="0.2">
      <c r="B983" s="37"/>
    </row>
    <row r="984" spans="2:2" x14ac:dyDescent="0.2">
      <c r="B984" s="37"/>
    </row>
    <row r="985" spans="2:2" x14ac:dyDescent="0.2">
      <c r="B985" s="37"/>
    </row>
    <row r="986" spans="2:2" x14ac:dyDescent="0.2">
      <c r="B986" s="37"/>
    </row>
    <row r="987" spans="2:2" x14ac:dyDescent="0.2">
      <c r="B987" s="37"/>
    </row>
    <row r="988" spans="2:2" x14ac:dyDescent="0.2">
      <c r="B988" s="37"/>
    </row>
    <row r="989" spans="2:2" x14ac:dyDescent="0.2">
      <c r="B989" s="37"/>
    </row>
    <row r="990" spans="2:2" x14ac:dyDescent="0.2">
      <c r="B990" s="37"/>
    </row>
    <row r="991" spans="2:2" x14ac:dyDescent="0.2">
      <c r="B991" s="37"/>
    </row>
    <row r="992" spans="2:2" x14ac:dyDescent="0.2">
      <c r="B992" s="37"/>
    </row>
    <row r="993" spans="2:2" x14ac:dyDescent="0.2">
      <c r="B993" s="37"/>
    </row>
    <row r="994" spans="2:2" x14ac:dyDescent="0.2">
      <c r="B994" s="37"/>
    </row>
    <row r="995" spans="2:2" x14ac:dyDescent="0.2">
      <c r="B995" s="37"/>
    </row>
    <row r="996" spans="2:2" x14ac:dyDescent="0.2">
      <c r="B996" s="37"/>
    </row>
    <row r="997" spans="2:2" x14ac:dyDescent="0.2">
      <c r="B997" s="37"/>
    </row>
    <row r="998" spans="2:2" x14ac:dyDescent="0.2">
      <c r="B998" s="37"/>
    </row>
    <row r="999" spans="2:2" x14ac:dyDescent="0.2">
      <c r="B999" s="37"/>
    </row>
    <row r="1000" spans="2:2" x14ac:dyDescent="0.2">
      <c r="B1000" s="37"/>
    </row>
  </sheetData>
  <mergeCells count="4">
    <mergeCell ref="A1:G1"/>
    <mergeCell ref="A14:B14"/>
    <mergeCell ref="F14:G15"/>
    <mergeCell ref="A15:B15"/>
  </mergeCells>
  <conditionalFormatting sqref="F6:G6">
    <cfRule type="colorScale" priority="1">
      <colorScale>
        <cfvo type="formula" val="0"/>
        <cfvo type="formula" val="1"/>
        <cfvo type="formula" val="2"/>
        <color rgb="FFFF7128"/>
        <color rgb="FFFFFF00"/>
        <color rgb="FF00B050"/>
      </colorScale>
    </cfRule>
  </conditionalFormatting>
  <dataValidations count="3">
    <dataValidation type="decimal" operator="equal" allowBlank="1" showDropDown="1" showInputMessage="1" showErrorMessage="1" prompt="La valeur de ce champ est égale à 0 ou il doit rester VIDE" sqref="E3:E13" xr:uid="{00000000-0002-0000-0600-000000000000}">
      <formula1>0</formula1>
    </dataValidation>
    <dataValidation type="decimal" operator="equal" allowBlank="1" showDropDown="1" showInputMessage="1" showErrorMessage="1" prompt="La valeur de ce champ est égale à 1 ou il doit rester VIDE" sqref="D3:D13" xr:uid="{00000000-0002-0000-0600-000001000000}">
      <formula1>1</formula1>
    </dataValidation>
    <dataValidation type="decimal" operator="equal" allowBlank="1" showDropDown="1" showInputMessage="1" showErrorMessage="1" prompt="La valeur de ce champ est égale à 2 ou il doit rester VIDE" sqref="C3:C13" xr:uid="{00000000-0002-0000-0600-000002000000}">
      <formula1>2</formula1>
    </dataValidation>
  </dataValidations>
  <hyperlinks>
    <hyperlink ref="G3" r:id="rId1" xr:uid="{00000000-0004-0000-0600-000000000000}"/>
    <hyperlink ref="G6" r:id="rId2" xr:uid="{00000000-0004-0000-0600-000001000000}"/>
  </hyperlinks>
  <pageMargins left="0.7" right="0.7" top="0.75" bottom="0.75" header="0" footer="0"/>
  <pageSetup orientation="landscape"/>
  <legacyDrawing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900FF"/>
  </sheetPr>
  <dimension ref="A1:Z1000"/>
  <sheetViews>
    <sheetView workbookViewId="0">
      <selection activeCell="E21" sqref="E21"/>
    </sheetView>
  </sheetViews>
  <sheetFormatPr baseColWidth="10" defaultColWidth="11.1640625" defaultRowHeight="16" x14ac:dyDescent="0.2"/>
  <cols>
    <col min="1" max="1" width="10.5" customWidth="1"/>
    <col min="2" max="2" width="74" customWidth="1"/>
    <col min="3" max="5" width="10.5" customWidth="1"/>
    <col min="6" max="6" width="20.33203125" customWidth="1"/>
    <col min="7" max="7" width="15.5" customWidth="1"/>
    <col min="8" max="26" width="10.5" customWidth="1"/>
  </cols>
  <sheetData>
    <row r="1" spans="1:26" ht="17" x14ac:dyDescent="0.25">
      <c r="A1" s="153" t="s">
        <v>212</v>
      </c>
      <c r="B1" s="138"/>
      <c r="C1" s="138"/>
      <c r="D1" s="138"/>
      <c r="E1" s="138"/>
      <c r="F1" s="138"/>
      <c r="G1" s="136"/>
      <c r="H1" s="3"/>
      <c r="I1" s="3"/>
      <c r="J1" s="3"/>
      <c r="K1" s="3"/>
      <c r="L1" s="3"/>
      <c r="M1" s="3"/>
      <c r="N1" s="3"/>
      <c r="O1" s="3"/>
      <c r="P1" s="3"/>
      <c r="Q1" s="3"/>
      <c r="R1" s="3"/>
      <c r="S1" s="3"/>
      <c r="T1" s="3"/>
      <c r="U1" s="3"/>
      <c r="V1" s="3"/>
      <c r="W1" s="3"/>
      <c r="X1" s="3"/>
      <c r="Y1" s="3"/>
      <c r="Z1" s="3"/>
    </row>
    <row r="2" spans="1:26" ht="20" x14ac:dyDescent="0.25">
      <c r="A2" s="60" t="s">
        <v>49</v>
      </c>
      <c r="B2" s="8" t="s">
        <v>126</v>
      </c>
      <c r="C2" s="7" t="s">
        <v>51</v>
      </c>
      <c r="D2" s="7" t="s">
        <v>52</v>
      </c>
      <c r="E2" s="7" t="s">
        <v>53</v>
      </c>
      <c r="F2" s="7" t="s">
        <v>137</v>
      </c>
      <c r="G2" s="7" t="s">
        <v>128</v>
      </c>
      <c r="H2" s="3"/>
      <c r="I2" s="3"/>
      <c r="J2" s="3"/>
      <c r="K2" s="3"/>
      <c r="L2" s="3"/>
      <c r="M2" s="3"/>
      <c r="N2" s="3"/>
      <c r="O2" s="3"/>
      <c r="P2" s="3"/>
      <c r="Q2" s="3"/>
      <c r="R2" s="3"/>
      <c r="S2" s="3"/>
      <c r="T2" s="3"/>
      <c r="U2" s="3"/>
      <c r="V2" s="3"/>
      <c r="W2" s="3"/>
      <c r="X2" s="3"/>
      <c r="Y2" s="3"/>
      <c r="Z2" s="3"/>
    </row>
    <row r="3" spans="1:26" ht="35" x14ac:dyDescent="0.25">
      <c r="A3" s="62">
        <v>1</v>
      </c>
      <c r="B3" s="17" t="s">
        <v>166</v>
      </c>
      <c r="C3" s="72"/>
      <c r="D3" s="73"/>
      <c r="E3" s="74"/>
      <c r="F3" s="40"/>
      <c r="G3" s="40"/>
    </row>
    <row r="4" spans="1:26" ht="35" x14ac:dyDescent="0.25">
      <c r="A4" s="62">
        <f t="shared" ref="A4:A13" si="0">A3+1</f>
        <v>2</v>
      </c>
      <c r="B4" s="9" t="s">
        <v>167</v>
      </c>
      <c r="C4" s="72"/>
      <c r="D4" s="73"/>
      <c r="E4" s="74"/>
      <c r="F4" s="40"/>
      <c r="G4" s="40"/>
    </row>
    <row r="5" spans="1:26" ht="35" x14ac:dyDescent="0.25">
      <c r="A5" s="62">
        <f t="shared" si="0"/>
        <v>3</v>
      </c>
      <c r="B5" s="9" t="s">
        <v>168</v>
      </c>
      <c r="C5" s="72"/>
      <c r="D5" s="73"/>
      <c r="E5" s="74"/>
      <c r="F5" s="40"/>
      <c r="G5" s="40"/>
    </row>
    <row r="6" spans="1:26" ht="21" x14ac:dyDescent="0.25">
      <c r="A6" s="62">
        <f t="shared" si="0"/>
        <v>4</v>
      </c>
      <c r="B6" s="9" t="s">
        <v>169</v>
      </c>
      <c r="C6" s="72"/>
      <c r="D6" s="73"/>
      <c r="E6" s="74"/>
      <c r="F6" s="40"/>
      <c r="G6" s="40"/>
    </row>
    <row r="7" spans="1:26" ht="35" x14ac:dyDescent="0.25">
      <c r="A7" s="62">
        <f t="shared" si="0"/>
        <v>5</v>
      </c>
      <c r="B7" s="9" t="s">
        <v>170</v>
      </c>
      <c r="C7" s="72"/>
      <c r="D7" s="75"/>
      <c r="E7" s="74"/>
      <c r="F7" s="59"/>
      <c r="G7" s="59"/>
    </row>
    <row r="8" spans="1:26" ht="19" x14ac:dyDescent="0.25">
      <c r="A8" s="62">
        <f t="shared" si="0"/>
        <v>6</v>
      </c>
      <c r="B8" s="9" t="s">
        <v>171</v>
      </c>
      <c r="C8" s="72"/>
      <c r="D8" s="75"/>
      <c r="E8" s="74"/>
      <c r="F8" s="59"/>
      <c r="G8" s="59"/>
    </row>
    <row r="9" spans="1:26" ht="35" x14ac:dyDescent="0.25">
      <c r="A9" s="62">
        <f t="shared" si="0"/>
        <v>7</v>
      </c>
      <c r="B9" s="9" t="s">
        <v>172</v>
      </c>
      <c r="C9" s="72"/>
      <c r="D9" s="75"/>
      <c r="E9" s="74"/>
      <c r="F9" s="59"/>
      <c r="G9" s="59"/>
    </row>
    <row r="10" spans="1:26" ht="19" x14ac:dyDescent="0.25">
      <c r="A10" s="62">
        <f t="shared" si="0"/>
        <v>8</v>
      </c>
      <c r="B10" s="9" t="s">
        <v>173</v>
      </c>
      <c r="C10" s="72"/>
      <c r="D10" s="75"/>
      <c r="E10" s="74"/>
      <c r="F10" s="59"/>
      <c r="G10" s="59"/>
    </row>
    <row r="11" spans="1:26" ht="19" x14ac:dyDescent="0.25">
      <c r="A11" s="62">
        <f t="shared" si="0"/>
        <v>9</v>
      </c>
      <c r="B11" s="9" t="s">
        <v>174</v>
      </c>
      <c r="C11" s="72"/>
      <c r="D11" s="75"/>
      <c r="E11" s="74"/>
      <c r="F11" s="59"/>
      <c r="G11" s="59"/>
    </row>
    <row r="12" spans="1:26" ht="19" x14ac:dyDescent="0.25">
      <c r="A12" s="62">
        <f t="shared" si="0"/>
        <v>10</v>
      </c>
      <c r="B12" s="9" t="s">
        <v>175</v>
      </c>
      <c r="C12" s="72"/>
      <c r="D12" s="75"/>
      <c r="E12" s="74"/>
      <c r="F12" s="59"/>
      <c r="G12" s="59"/>
    </row>
    <row r="13" spans="1:26" ht="19" x14ac:dyDescent="0.25">
      <c r="A13" s="62">
        <f t="shared" si="0"/>
        <v>11</v>
      </c>
      <c r="B13" s="9" t="s">
        <v>176</v>
      </c>
      <c r="C13" s="76"/>
      <c r="D13" s="75"/>
      <c r="E13" s="77"/>
      <c r="F13" s="59"/>
      <c r="G13" s="59"/>
    </row>
    <row r="14" spans="1:26" x14ac:dyDescent="0.2">
      <c r="A14" s="139" t="s">
        <v>68</v>
      </c>
      <c r="B14" s="136"/>
      <c r="C14" s="29">
        <f>COUNTIF(C3:C13,"2")</f>
        <v>0</v>
      </c>
      <c r="D14" s="30">
        <f>COUNTIF(D3:D13,"1")</f>
        <v>0</v>
      </c>
      <c r="E14" s="31">
        <f>COUNTIF(E3:E13,"0")</f>
        <v>0</v>
      </c>
      <c r="F14" s="160"/>
      <c r="G14" s="131"/>
    </row>
    <row r="15" spans="1:26" x14ac:dyDescent="0.2">
      <c r="A15" s="159" t="s">
        <v>84</v>
      </c>
      <c r="B15" s="136"/>
      <c r="C15" s="29">
        <f t="shared" ref="C15:E15" si="1">SUM(C3:C13)</f>
        <v>0</v>
      </c>
      <c r="D15" s="30">
        <f t="shared" si="1"/>
        <v>0</v>
      </c>
      <c r="E15" s="31">
        <f t="shared" si="1"/>
        <v>0</v>
      </c>
      <c r="F15" s="131"/>
      <c r="G15" s="131"/>
    </row>
    <row r="16" spans="1:26" x14ac:dyDescent="0.2">
      <c r="B16" s="37"/>
    </row>
    <row r="17" spans="2:2" x14ac:dyDescent="0.2">
      <c r="B17" s="37"/>
    </row>
    <row r="18" spans="2:2" x14ac:dyDescent="0.2">
      <c r="B18" s="37"/>
    </row>
    <row r="19" spans="2:2" x14ac:dyDescent="0.2">
      <c r="B19" s="37"/>
    </row>
    <row r="20" spans="2:2" x14ac:dyDescent="0.2">
      <c r="B20" s="37"/>
    </row>
    <row r="21" spans="2:2" x14ac:dyDescent="0.2">
      <c r="B21" s="37"/>
    </row>
    <row r="22" spans="2:2" x14ac:dyDescent="0.2">
      <c r="B22" s="37"/>
    </row>
    <row r="23" spans="2:2" x14ac:dyDescent="0.2">
      <c r="B23" s="37"/>
    </row>
    <row r="24" spans="2:2" x14ac:dyDescent="0.2">
      <c r="B24" s="37"/>
    </row>
    <row r="25" spans="2:2" x14ac:dyDescent="0.2">
      <c r="B25" s="37"/>
    </row>
    <row r="26" spans="2:2" x14ac:dyDescent="0.2">
      <c r="B26" s="37"/>
    </row>
    <row r="27" spans="2:2" x14ac:dyDescent="0.2">
      <c r="B27" s="37"/>
    </row>
    <row r="28" spans="2:2" x14ac:dyDescent="0.2">
      <c r="B28" s="37"/>
    </row>
    <row r="29" spans="2:2" x14ac:dyDescent="0.2">
      <c r="B29" s="37"/>
    </row>
    <row r="30" spans="2:2" x14ac:dyDescent="0.2">
      <c r="B30" s="37"/>
    </row>
    <row r="31" spans="2:2" x14ac:dyDescent="0.2">
      <c r="B31" s="37"/>
    </row>
    <row r="32" spans="2:2" x14ac:dyDescent="0.2">
      <c r="B32" s="37"/>
    </row>
    <row r="33" spans="2:2" x14ac:dyDescent="0.2">
      <c r="B33" s="37"/>
    </row>
    <row r="34" spans="2:2" x14ac:dyDescent="0.2">
      <c r="B34" s="37"/>
    </row>
    <row r="35" spans="2:2" x14ac:dyDescent="0.2">
      <c r="B35" s="37"/>
    </row>
    <row r="36" spans="2:2" x14ac:dyDescent="0.2">
      <c r="B36" s="37"/>
    </row>
    <row r="37" spans="2:2" x14ac:dyDescent="0.2">
      <c r="B37" s="37"/>
    </row>
    <row r="38" spans="2:2" x14ac:dyDescent="0.2">
      <c r="B38" s="37"/>
    </row>
    <row r="39" spans="2:2" x14ac:dyDescent="0.2">
      <c r="B39" s="37"/>
    </row>
    <row r="40" spans="2:2" x14ac:dyDescent="0.2">
      <c r="B40" s="37"/>
    </row>
    <row r="41" spans="2:2" x14ac:dyDescent="0.2">
      <c r="B41" s="37"/>
    </row>
    <row r="42" spans="2:2" x14ac:dyDescent="0.2">
      <c r="B42" s="37"/>
    </row>
    <row r="43" spans="2:2" x14ac:dyDescent="0.2">
      <c r="B43" s="37"/>
    </row>
    <row r="44" spans="2:2" x14ac:dyDescent="0.2">
      <c r="B44" s="37"/>
    </row>
    <row r="45" spans="2:2" x14ac:dyDescent="0.2">
      <c r="B45" s="37"/>
    </row>
    <row r="46" spans="2:2" x14ac:dyDescent="0.2">
      <c r="B46" s="37"/>
    </row>
    <row r="47" spans="2:2" x14ac:dyDescent="0.2">
      <c r="B47" s="37"/>
    </row>
    <row r="48" spans="2:2" x14ac:dyDescent="0.2">
      <c r="B48" s="37"/>
    </row>
    <row r="49" spans="2:2" x14ac:dyDescent="0.2">
      <c r="B49" s="37"/>
    </row>
    <row r="50" spans="2:2" x14ac:dyDescent="0.2">
      <c r="B50" s="37"/>
    </row>
    <row r="51" spans="2:2" x14ac:dyDescent="0.2">
      <c r="B51" s="37"/>
    </row>
    <row r="52" spans="2:2" x14ac:dyDescent="0.2">
      <c r="B52" s="37"/>
    </row>
    <row r="53" spans="2:2" x14ac:dyDescent="0.2">
      <c r="B53" s="37"/>
    </row>
    <row r="54" spans="2:2" x14ac:dyDescent="0.2">
      <c r="B54" s="37"/>
    </row>
    <row r="55" spans="2:2" x14ac:dyDescent="0.2">
      <c r="B55" s="37"/>
    </row>
    <row r="56" spans="2:2" x14ac:dyDescent="0.2">
      <c r="B56" s="37"/>
    </row>
    <row r="57" spans="2:2" x14ac:dyDescent="0.2">
      <c r="B57" s="37"/>
    </row>
    <row r="58" spans="2:2" x14ac:dyDescent="0.2">
      <c r="B58" s="37"/>
    </row>
    <row r="59" spans="2:2" x14ac:dyDescent="0.2">
      <c r="B59" s="37"/>
    </row>
    <row r="60" spans="2:2" x14ac:dyDescent="0.2">
      <c r="B60" s="37"/>
    </row>
    <row r="61" spans="2:2" x14ac:dyDescent="0.2">
      <c r="B61" s="37"/>
    </row>
    <row r="62" spans="2:2" x14ac:dyDescent="0.2">
      <c r="B62" s="37"/>
    </row>
    <row r="63" spans="2:2" x14ac:dyDescent="0.2">
      <c r="B63" s="37"/>
    </row>
    <row r="64" spans="2:2" x14ac:dyDescent="0.2">
      <c r="B64" s="37"/>
    </row>
    <row r="65" spans="2:2" x14ac:dyDescent="0.2">
      <c r="B65" s="37"/>
    </row>
    <row r="66" spans="2:2" x14ac:dyDescent="0.2">
      <c r="B66" s="37"/>
    </row>
    <row r="67" spans="2:2" x14ac:dyDescent="0.2">
      <c r="B67" s="37"/>
    </row>
    <row r="68" spans="2:2" x14ac:dyDescent="0.2">
      <c r="B68" s="37"/>
    </row>
    <row r="69" spans="2:2" x14ac:dyDescent="0.2">
      <c r="B69" s="37"/>
    </row>
    <row r="70" spans="2:2" x14ac:dyDescent="0.2">
      <c r="B70" s="37"/>
    </row>
    <row r="71" spans="2:2" x14ac:dyDescent="0.2">
      <c r="B71" s="37"/>
    </row>
    <row r="72" spans="2:2" x14ac:dyDescent="0.2">
      <c r="B72" s="37"/>
    </row>
    <row r="73" spans="2:2" x14ac:dyDescent="0.2">
      <c r="B73" s="37"/>
    </row>
    <row r="74" spans="2:2" x14ac:dyDescent="0.2">
      <c r="B74" s="37"/>
    </row>
    <row r="75" spans="2:2" x14ac:dyDescent="0.2">
      <c r="B75" s="37"/>
    </row>
    <row r="76" spans="2:2" x14ac:dyDescent="0.2">
      <c r="B76" s="37"/>
    </row>
    <row r="77" spans="2:2" x14ac:dyDescent="0.2">
      <c r="B77" s="37"/>
    </row>
    <row r="78" spans="2:2" x14ac:dyDescent="0.2">
      <c r="B78" s="37"/>
    </row>
    <row r="79" spans="2:2" x14ac:dyDescent="0.2">
      <c r="B79" s="37"/>
    </row>
    <row r="80" spans="2:2" x14ac:dyDescent="0.2">
      <c r="B80" s="37"/>
    </row>
    <row r="81" spans="2:2" x14ac:dyDescent="0.2">
      <c r="B81" s="37"/>
    </row>
    <row r="82" spans="2:2" x14ac:dyDescent="0.2">
      <c r="B82" s="37"/>
    </row>
    <row r="83" spans="2:2" x14ac:dyDescent="0.2">
      <c r="B83" s="37"/>
    </row>
    <row r="84" spans="2:2" x14ac:dyDescent="0.2">
      <c r="B84" s="37"/>
    </row>
    <row r="85" spans="2:2" x14ac:dyDescent="0.2">
      <c r="B85" s="37"/>
    </row>
    <row r="86" spans="2:2" x14ac:dyDescent="0.2">
      <c r="B86" s="37"/>
    </row>
    <row r="87" spans="2:2" x14ac:dyDescent="0.2">
      <c r="B87" s="37"/>
    </row>
    <row r="88" spans="2:2" x14ac:dyDescent="0.2">
      <c r="B88" s="37"/>
    </row>
    <row r="89" spans="2:2" x14ac:dyDescent="0.2">
      <c r="B89" s="37"/>
    </row>
    <row r="90" spans="2:2" x14ac:dyDescent="0.2">
      <c r="B90" s="37"/>
    </row>
    <row r="91" spans="2:2" x14ac:dyDescent="0.2">
      <c r="B91" s="37"/>
    </row>
    <row r="92" spans="2:2" x14ac:dyDescent="0.2">
      <c r="B92" s="37"/>
    </row>
    <row r="93" spans="2:2" x14ac:dyDescent="0.2">
      <c r="B93" s="37"/>
    </row>
    <row r="94" spans="2:2" x14ac:dyDescent="0.2">
      <c r="B94" s="37"/>
    </row>
    <row r="95" spans="2:2" x14ac:dyDescent="0.2">
      <c r="B95" s="37"/>
    </row>
    <row r="96" spans="2:2" x14ac:dyDescent="0.2">
      <c r="B96" s="37"/>
    </row>
    <row r="97" spans="2:2" x14ac:dyDescent="0.2">
      <c r="B97" s="37"/>
    </row>
    <row r="98" spans="2:2" x14ac:dyDescent="0.2">
      <c r="B98" s="37"/>
    </row>
    <row r="99" spans="2:2" x14ac:dyDescent="0.2">
      <c r="B99" s="37"/>
    </row>
    <row r="100" spans="2:2" x14ac:dyDescent="0.2">
      <c r="B100" s="37"/>
    </row>
    <row r="101" spans="2:2" x14ac:dyDescent="0.2">
      <c r="B101" s="37"/>
    </row>
    <row r="102" spans="2:2" x14ac:dyDescent="0.2">
      <c r="B102" s="37"/>
    </row>
    <row r="103" spans="2:2" x14ac:dyDescent="0.2">
      <c r="B103" s="37"/>
    </row>
    <row r="104" spans="2:2" x14ac:dyDescent="0.2">
      <c r="B104" s="37"/>
    </row>
    <row r="105" spans="2:2" x14ac:dyDescent="0.2">
      <c r="B105" s="37"/>
    </row>
    <row r="106" spans="2:2" x14ac:dyDescent="0.2">
      <c r="B106" s="37"/>
    </row>
    <row r="107" spans="2:2" x14ac:dyDescent="0.2">
      <c r="B107" s="37"/>
    </row>
    <row r="108" spans="2:2" x14ac:dyDescent="0.2">
      <c r="B108" s="37"/>
    </row>
    <row r="109" spans="2:2" x14ac:dyDescent="0.2">
      <c r="B109" s="37"/>
    </row>
    <row r="110" spans="2:2" x14ac:dyDescent="0.2">
      <c r="B110" s="37"/>
    </row>
    <row r="111" spans="2:2" x14ac:dyDescent="0.2">
      <c r="B111" s="37"/>
    </row>
    <row r="112" spans="2:2" x14ac:dyDescent="0.2">
      <c r="B112" s="37"/>
    </row>
    <row r="113" spans="2:2" x14ac:dyDescent="0.2">
      <c r="B113" s="37"/>
    </row>
    <row r="114" spans="2:2" x14ac:dyDescent="0.2">
      <c r="B114" s="37"/>
    </row>
    <row r="115" spans="2:2" x14ac:dyDescent="0.2">
      <c r="B115" s="37"/>
    </row>
    <row r="116" spans="2:2" x14ac:dyDescent="0.2">
      <c r="B116" s="37"/>
    </row>
    <row r="117" spans="2:2" x14ac:dyDescent="0.2">
      <c r="B117" s="37"/>
    </row>
    <row r="118" spans="2:2" x14ac:dyDescent="0.2">
      <c r="B118" s="37"/>
    </row>
    <row r="119" spans="2:2" x14ac:dyDescent="0.2">
      <c r="B119" s="37"/>
    </row>
    <row r="120" spans="2:2" x14ac:dyDescent="0.2">
      <c r="B120" s="37"/>
    </row>
    <row r="121" spans="2:2" x14ac:dyDescent="0.2">
      <c r="B121" s="37"/>
    </row>
    <row r="122" spans="2:2" x14ac:dyDescent="0.2">
      <c r="B122" s="37"/>
    </row>
    <row r="123" spans="2:2" x14ac:dyDescent="0.2">
      <c r="B123" s="37"/>
    </row>
    <row r="124" spans="2:2" x14ac:dyDescent="0.2">
      <c r="B124" s="37"/>
    </row>
    <row r="125" spans="2:2" x14ac:dyDescent="0.2">
      <c r="B125" s="37"/>
    </row>
    <row r="126" spans="2:2" x14ac:dyDescent="0.2">
      <c r="B126" s="37"/>
    </row>
    <row r="127" spans="2:2" x14ac:dyDescent="0.2">
      <c r="B127" s="37"/>
    </row>
    <row r="128" spans="2:2" x14ac:dyDescent="0.2">
      <c r="B128" s="37"/>
    </row>
    <row r="129" spans="2:2" x14ac:dyDescent="0.2">
      <c r="B129" s="37"/>
    </row>
    <row r="130" spans="2:2" x14ac:dyDescent="0.2">
      <c r="B130" s="37"/>
    </row>
    <row r="131" spans="2:2" x14ac:dyDescent="0.2">
      <c r="B131" s="37"/>
    </row>
    <row r="132" spans="2:2" x14ac:dyDescent="0.2">
      <c r="B132" s="37"/>
    </row>
    <row r="133" spans="2:2" x14ac:dyDescent="0.2">
      <c r="B133" s="37"/>
    </row>
    <row r="134" spans="2:2" x14ac:dyDescent="0.2">
      <c r="B134" s="37"/>
    </row>
    <row r="135" spans="2:2" x14ac:dyDescent="0.2">
      <c r="B135" s="37"/>
    </row>
    <row r="136" spans="2:2" x14ac:dyDescent="0.2">
      <c r="B136" s="37"/>
    </row>
    <row r="137" spans="2:2" x14ac:dyDescent="0.2">
      <c r="B137" s="37"/>
    </row>
    <row r="138" spans="2:2" x14ac:dyDescent="0.2">
      <c r="B138" s="37"/>
    </row>
    <row r="139" spans="2:2" x14ac:dyDescent="0.2">
      <c r="B139" s="37"/>
    </row>
    <row r="140" spans="2:2" x14ac:dyDescent="0.2">
      <c r="B140" s="37"/>
    </row>
    <row r="141" spans="2:2" x14ac:dyDescent="0.2">
      <c r="B141" s="37"/>
    </row>
    <row r="142" spans="2:2" x14ac:dyDescent="0.2">
      <c r="B142" s="37"/>
    </row>
    <row r="143" spans="2:2" x14ac:dyDescent="0.2">
      <c r="B143" s="37"/>
    </row>
    <row r="144" spans="2:2" x14ac:dyDescent="0.2">
      <c r="B144" s="37"/>
    </row>
    <row r="145" spans="2:2" x14ac:dyDescent="0.2">
      <c r="B145" s="37"/>
    </row>
    <row r="146" spans="2:2" x14ac:dyDescent="0.2">
      <c r="B146" s="37"/>
    </row>
    <row r="147" spans="2:2" x14ac:dyDescent="0.2">
      <c r="B147" s="37"/>
    </row>
    <row r="148" spans="2:2" x14ac:dyDescent="0.2">
      <c r="B148" s="37"/>
    </row>
    <row r="149" spans="2:2" x14ac:dyDescent="0.2">
      <c r="B149" s="37"/>
    </row>
    <row r="150" spans="2:2" x14ac:dyDescent="0.2">
      <c r="B150" s="37"/>
    </row>
    <row r="151" spans="2:2" x14ac:dyDescent="0.2">
      <c r="B151" s="37"/>
    </row>
    <row r="152" spans="2:2" x14ac:dyDescent="0.2">
      <c r="B152" s="37"/>
    </row>
    <row r="153" spans="2:2" x14ac:dyDescent="0.2">
      <c r="B153" s="37"/>
    </row>
    <row r="154" spans="2:2" x14ac:dyDescent="0.2">
      <c r="B154" s="37"/>
    </row>
    <row r="155" spans="2:2" x14ac:dyDescent="0.2">
      <c r="B155" s="37"/>
    </row>
    <row r="156" spans="2:2" x14ac:dyDescent="0.2">
      <c r="B156" s="37"/>
    </row>
    <row r="157" spans="2:2" x14ac:dyDescent="0.2">
      <c r="B157" s="37"/>
    </row>
    <row r="158" spans="2:2" x14ac:dyDescent="0.2">
      <c r="B158" s="37"/>
    </row>
    <row r="159" spans="2:2" x14ac:dyDescent="0.2">
      <c r="B159" s="37"/>
    </row>
    <row r="160" spans="2:2" x14ac:dyDescent="0.2">
      <c r="B160" s="37"/>
    </row>
    <row r="161" spans="2:2" x14ac:dyDescent="0.2">
      <c r="B161" s="37"/>
    </row>
    <row r="162" spans="2:2" x14ac:dyDescent="0.2">
      <c r="B162" s="37"/>
    </row>
    <row r="163" spans="2:2" x14ac:dyDescent="0.2">
      <c r="B163" s="37"/>
    </row>
    <row r="164" spans="2:2" x14ac:dyDescent="0.2">
      <c r="B164" s="37"/>
    </row>
    <row r="165" spans="2:2" x14ac:dyDescent="0.2">
      <c r="B165" s="37"/>
    </row>
    <row r="166" spans="2:2" x14ac:dyDescent="0.2">
      <c r="B166" s="37"/>
    </row>
    <row r="167" spans="2:2" x14ac:dyDescent="0.2">
      <c r="B167" s="37"/>
    </row>
    <row r="168" spans="2:2" x14ac:dyDescent="0.2">
      <c r="B168" s="37"/>
    </row>
    <row r="169" spans="2:2" x14ac:dyDescent="0.2">
      <c r="B169" s="37"/>
    </row>
    <row r="170" spans="2:2" x14ac:dyDescent="0.2">
      <c r="B170" s="37"/>
    </row>
    <row r="171" spans="2:2" x14ac:dyDescent="0.2">
      <c r="B171" s="37"/>
    </row>
    <row r="172" spans="2:2" x14ac:dyDescent="0.2">
      <c r="B172" s="37"/>
    </row>
    <row r="173" spans="2:2" x14ac:dyDescent="0.2">
      <c r="B173" s="37"/>
    </row>
    <row r="174" spans="2:2" x14ac:dyDescent="0.2">
      <c r="B174" s="37"/>
    </row>
    <row r="175" spans="2:2" x14ac:dyDescent="0.2">
      <c r="B175" s="37"/>
    </row>
    <row r="176" spans="2:2" x14ac:dyDescent="0.2">
      <c r="B176" s="37"/>
    </row>
    <row r="177" spans="2:2" x14ac:dyDescent="0.2">
      <c r="B177" s="37"/>
    </row>
    <row r="178" spans="2:2" x14ac:dyDescent="0.2">
      <c r="B178" s="37"/>
    </row>
    <row r="179" spans="2:2" x14ac:dyDescent="0.2">
      <c r="B179" s="37"/>
    </row>
    <row r="180" spans="2:2" x14ac:dyDescent="0.2">
      <c r="B180" s="37"/>
    </row>
    <row r="181" spans="2:2" x14ac:dyDescent="0.2">
      <c r="B181" s="37"/>
    </row>
    <row r="182" spans="2:2" x14ac:dyDescent="0.2">
      <c r="B182" s="37"/>
    </row>
    <row r="183" spans="2:2" x14ac:dyDescent="0.2">
      <c r="B183" s="37"/>
    </row>
    <row r="184" spans="2:2" x14ac:dyDescent="0.2">
      <c r="B184" s="37"/>
    </row>
    <row r="185" spans="2:2" x14ac:dyDescent="0.2">
      <c r="B185" s="37"/>
    </row>
    <row r="186" spans="2:2" x14ac:dyDescent="0.2">
      <c r="B186" s="37"/>
    </row>
    <row r="187" spans="2:2" x14ac:dyDescent="0.2">
      <c r="B187" s="37"/>
    </row>
    <row r="188" spans="2:2" x14ac:dyDescent="0.2">
      <c r="B188" s="37"/>
    </row>
    <row r="189" spans="2:2" x14ac:dyDescent="0.2">
      <c r="B189" s="37"/>
    </row>
    <row r="190" spans="2:2" x14ac:dyDescent="0.2">
      <c r="B190" s="37"/>
    </row>
    <row r="191" spans="2:2" x14ac:dyDescent="0.2">
      <c r="B191" s="37"/>
    </row>
    <row r="192" spans="2:2" x14ac:dyDescent="0.2">
      <c r="B192" s="37"/>
    </row>
    <row r="193" spans="2:2" x14ac:dyDescent="0.2">
      <c r="B193" s="37"/>
    </row>
    <row r="194" spans="2:2" x14ac:dyDescent="0.2">
      <c r="B194" s="37"/>
    </row>
    <row r="195" spans="2:2" x14ac:dyDescent="0.2">
      <c r="B195" s="37"/>
    </row>
    <row r="196" spans="2:2" x14ac:dyDescent="0.2">
      <c r="B196" s="37"/>
    </row>
    <row r="197" spans="2:2" x14ac:dyDescent="0.2">
      <c r="B197" s="37"/>
    </row>
    <row r="198" spans="2:2" x14ac:dyDescent="0.2">
      <c r="B198" s="37"/>
    </row>
    <row r="199" spans="2:2" x14ac:dyDescent="0.2">
      <c r="B199" s="37"/>
    </row>
    <row r="200" spans="2:2" x14ac:dyDescent="0.2">
      <c r="B200" s="37"/>
    </row>
    <row r="201" spans="2:2" x14ac:dyDescent="0.2">
      <c r="B201" s="37"/>
    </row>
    <row r="202" spans="2:2" x14ac:dyDescent="0.2">
      <c r="B202" s="37"/>
    </row>
    <row r="203" spans="2:2" x14ac:dyDescent="0.2">
      <c r="B203" s="37"/>
    </row>
    <row r="204" spans="2:2" x14ac:dyDescent="0.2">
      <c r="B204" s="37"/>
    </row>
    <row r="205" spans="2:2" x14ac:dyDescent="0.2">
      <c r="B205" s="37"/>
    </row>
    <row r="206" spans="2:2" x14ac:dyDescent="0.2">
      <c r="B206" s="37"/>
    </row>
    <row r="207" spans="2:2" x14ac:dyDescent="0.2">
      <c r="B207" s="37"/>
    </row>
    <row r="208" spans="2:2" x14ac:dyDescent="0.2">
      <c r="B208" s="37"/>
    </row>
    <row r="209" spans="2:2" x14ac:dyDescent="0.2">
      <c r="B209" s="37"/>
    </row>
    <row r="210" spans="2:2" x14ac:dyDescent="0.2">
      <c r="B210" s="37"/>
    </row>
    <row r="211" spans="2:2" x14ac:dyDescent="0.2">
      <c r="B211" s="37"/>
    </row>
    <row r="212" spans="2:2" x14ac:dyDescent="0.2">
      <c r="B212" s="37"/>
    </row>
    <row r="213" spans="2:2" x14ac:dyDescent="0.2">
      <c r="B213" s="37"/>
    </row>
    <row r="214" spans="2:2" x14ac:dyDescent="0.2">
      <c r="B214" s="37"/>
    </row>
    <row r="215" spans="2:2" x14ac:dyDescent="0.2">
      <c r="B215" s="37"/>
    </row>
    <row r="216" spans="2:2" x14ac:dyDescent="0.2">
      <c r="B216" s="37"/>
    </row>
    <row r="217" spans="2:2" x14ac:dyDescent="0.2">
      <c r="B217" s="37"/>
    </row>
    <row r="218" spans="2:2" x14ac:dyDescent="0.2">
      <c r="B218" s="37"/>
    </row>
    <row r="219" spans="2:2" x14ac:dyDescent="0.2">
      <c r="B219" s="37"/>
    </row>
    <row r="220" spans="2:2" x14ac:dyDescent="0.2">
      <c r="B220" s="37"/>
    </row>
    <row r="221" spans="2:2" x14ac:dyDescent="0.2">
      <c r="B221" s="37"/>
    </row>
    <row r="222" spans="2:2" x14ac:dyDescent="0.2">
      <c r="B222" s="37"/>
    </row>
    <row r="223" spans="2:2" x14ac:dyDescent="0.2">
      <c r="B223" s="37"/>
    </row>
    <row r="224" spans="2:2" x14ac:dyDescent="0.2">
      <c r="B224" s="37"/>
    </row>
    <row r="225" spans="2:2" x14ac:dyDescent="0.2">
      <c r="B225" s="37"/>
    </row>
    <row r="226" spans="2:2" x14ac:dyDescent="0.2">
      <c r="B226" s="37"/>
    </row>
    <row r="227" spans="2:2" x14ac:dyDescent="0.2">
      <c r="B227" s="37"/>
    </row>
    <row r="228" spans="2:2" x14ac:dyDescent="0.2">
      <c r="B228" s="37"/>
    </row>
    <row r="229" spans="2:2" x14ac:dyDescent="0.2">
      <c r="B229" s="37"/>
    </row>
    <row r="230" spans="2:2" x14ac:dyDescent="0.2">
      <c r="B230" s="37"/>
    </row>
    <row r="231" spans="2:2" x14ac:dyDescent="0.2">
      <c r="B231" s="37"/>
    </row>
    <row r="232" spans="2:2" x14ac:dyDescent="0.2">
      <c r="B232" s="37"/>
    </row>
    <row r="233" spans="2:2" x14ac:dyDescent="0.2">
      <c r="B233" s="37"/>
    </row>
    <row r="234" spans="2:2" x14ac:dyDescent="0.2">
      <c r="B234" s="37"/>
    </row>
    <row r="235" spans="2:2" x14ac:dyDescent="0.2">
      <c r="B235" s="37"/>
    </row>
    <row r="236" spans="2:2" x14ac:dyDescent="0.2">
      <c r="B236" s="37"/>
    </row>
    <row r="237" spans="2:2" x14ac:dyDescent="0.2">
      <c r="B237" s="37"/>
    </row>
    <row r="238" spans="2:2" x14ac:dyDescent="0.2">
      <c r="B238" s="37"/>
    </row>
    <row r="239" spans="2:2" x14ac:dyDescent="0.2">
      <c r="B239" s="37"/>
    </row>
    <row r="240" spans="2:2" x14ac:dyDescent="0.2">
      <c r="B240" s="37"/>
    </row>
    <row r="241" spans="2:2" x14ac:dyDescent="0.2">
      <c r="B241" s="37"/>
    </row>
    <row r="242" spans="2:2" x14ac:dyDescent="0.2">
      <c r="B242" s="37"/>
    </row>
    <row r="243" spans="2:2" x14ac:dyDescent="0.2">
      <c r="B243" s="37"/>
    </row>
    <row r="244" spans="2:2" x14ac:dyDescent="0.2">
      <c r="B244" s="37"/>
    </row>
    <row r="245" spans="2:2" x14ac:dyDescent="0.2">
      <c r="B245" s="37"/>
    </row>
    <row r="246" spans="2:2" x14ac:dyDescent="0.2">
      <c r="B246" s="37"/>
    </row>
    <row r="247" spans="2:2" x14ac:dyDescent="0.2">
      <c r="B247" s="37"/>
    </row>
    <row r="248" spans="2:2" x14ac:dyDescent="0.2">
      <c r="B248" s="37"/>
    </row>
    <row r="249" spans="2:2" x14ac:dyDescent="0.2">
      <c r="B249" s="37"/>
    </row>
    <row r="250" spans="2:2" x14ac:dyDescent="0.2">
      <c r="B250" s="37"/>
    </row>
    <row r="251" spans="2:2" x14ac:dyDescent="0.2">
      <c r="B251" s="37"/>
    </row>
    <row r="252" spans="2:2" x14ac:dyDescent="0.2">
      <c r="B252" s="37"/>
    </row>
    <row r="253" spans="2:2" x14ac:dyDescent="0.2">
      <c r="B253" s="37"/>
    </row>
    <row r="254" spans="2:2" x14ac:dyDescent="0.2">
      <c r="B254" s="37"/>
    </row>
    <row r="255" spans="2:2" x14ac:dyDescent="0.2">
      <c r="B255" s="37"/>
    </row>
    <row r="256" spans="2:2" x14ac:dyDescent="0.2">
      <c r="B256" s="37"/>
    </row>
    <row r="257" spans="2:2" x14ac:dyDescent="0.2">
      <c r="B257" s="37"/>
    </row>
    <row r="258" spans="2:2" x14ac:dyDescent="0.2">
      <c r="B258" s="37"/>
    </row>
    <row r="259" spans="2:2" x14ac:dyDescent="0.2">
      <c r="B259" s="37"/>
    </row>
    <row r="260" spans="2:2" x14ac:dyDescent="0.2">
      <c r="B260" s="37"/>
    </row>
    <row r="261" spans="2:2" x14ac:dyDescent="0.2">
      <c r="B261" s="37"/>
    </row>
    <row r="262" spans="2:2" x14ac:dyDescent="0.2">
      <c r="B262" s="37"/>
    </row>
    <row r="263" spans="2:2" x14ac:dyDescent="0.2">
      <c r="B263" s="37"/>
    </row>
    <row r="264" spans="2:2" x14ac:dyDescent="0.2">
      <c r="B264" s="37"/>
    </row>
    <row r="265" spans="2:2" x14ac:dyDescent="0.2">
      <c r="B265" s="37"/>
    </row>
    <row r="266" spans="2:2" x14ac:dyDescent="0.2">
      <c r="B266" s="37"/>
    </row>
    <row r="267" spans="2:2" x14ac:dyDescent="0.2">
      <c r="B267" s="37"/>
    </row>
    <row r="268" spans="2:2" x14ac:dyDescent="0.2">
      <c r="B268" s="37"/>
    </row>
    <row r="269" spans="2:2" x14ac:dyDescent="0.2">
      <c r="B269" s="37"/>
    </row>
    <row r="270" spans="2:2" x14ac:dyDescent="0.2">
      <c r="B270" s="37"/>
    </row>
    <row r="271" spans="2:2" x14ac:dyDescent="0.2">
      <c r="B271" s="37"/>
    </row>
    <row r="272" spans="2:2" x14ac:dyDescent="0.2">
      <c r="B272" s="37"/>
    </row>
    <row r="273" spans="2:2" x14ac:dyDescent="0.2">
      <c r="B273" s="37"/>
    </row>
    <row r="274" spans="2:2" x14ac:dyDescent="0.2">
      <c r="B274" s="37"/>
    </row>
    <row r="275" spans="2:2" x14ac:dyDescent="0.2">
      <c r="B275" s="37"/>
    </row>
    <row r="276" spans="2:2" x14ac:dyDescent="0.2">
      <c r="B276" s="37"/>
    </row>
    <row r="277" spans="2:2" x14ac:dyDescent="0.2">
      <c r="B277" s="37"/>
    </row>
    <row r="278" spans="2:2" x14ac:dyDescent="0.2">
      <c r="B278" s="37"/>
    </row>
    <row r="279" spans="2:2" x14ac:dyDescent="0.2">
      <c r="B279" s="37"/>
    </row>
    <row r="280" spans="2:2" x14ac:dyDescent="0.2">
      <c r="B280" s="37"/>
    </row>
    <row r="281" spans="2:2" x14ac:dyDescent="0.2">
      <c r="B281" s="37"/>
    </row>
    <row r="282" spans="2:2" x14ac:dyDescent="0.2">
      <c r="B282" s="37"/>
    </row>
    <row r="283" spans="2:2" x14ac:dyDescent="0.2">
      <c r="B283" s="37"/>
    </row>
    <row r="284" spans="2:2" x14ac:dyDescent="0.2">
      <c r="B284" s="37"/>
    </row>
    <row r="285" spans="2:2" x14ac:dyDescent="0.2">
      <c r="B285" s="37"/>
    </row>
    <row r="286" spans="2:2" x14ac:dyDescent="0.2">
      <c r="B286" s="37"/>
    </row>
    <row r="287" spans="2:2" x14ac:dyDescent="0.2">
      <c r="B287" s="37"/>
    </row>
    <row r="288" spans="2:2" x14ac:dyDescent="0.2">
      <c r="B288" s="37"/>
    </row>
    <row r="289" spans="2:2" x14ac:dyDescent="0.2">
      <c r="B289" s="37"/>
    </row>
    <row r="290" spans="2:2" x14ac:dyDescent="0.2">
      <c r="B290" s="37"/>
    </row>
    <row r="291" spans="2:2" x14ac:dyDescent="0.2">
      <c r="B291" s="37"/>
    </row>
    <row r="292" spans="2:2" x14ac:dyDescent="0.2">
      <c r="B292" s="37"/>
    </row>
    <row r="293" spans="2:2" x14ac:dyDescent="0.2">
      <c r="B293" s="37"/>
    </row>
    <row r="294" spans="2:2" x14ac:dyDescent="0.2">
      <c r="B294" s="37"/>
    </row>
    <row r="295" spans="2:2" x14ac:dyDescent="0.2">
      <c r="B295" s="37"/>
    </row>
    <row r="296" spans="2:2" x14ac:dyDescent="0.2">
      <c r="B296" s="37"/>
    </row>
    <row r="297" spans="2:2" x14ac:dyDescent="0.2">
      <c r="B297" s="37"/>
    </row>
    <row r="298" spans="2:2" x14ac:dyDescent="0.2">
      <c r="B298" s="37"/>
    </row>
    <row r="299" spans="2:2" x14ac:dyDescent="0.2">
      <c r="B299" s="37"/>
    </row>
    <row r="300" spans="2:2" x14ac:dyDescent="0.2">
      <c r="B300" s="37"/>
    </row>
    <row r="301" spans="2:2" x14ac:dyDescent="0.2">
      <c r="B301" s="37"/>
    </row>
    <row r="302" spans="2:2" x14ac:dyDescent="0.2">
      <c r="B302" s="37"/>
    </row>
    <row r="303" spans="2:2" x14ac:dyDescent="0.2">
      <c r="B303" s="37"/>
    </row>
    <row r="304" spans="2:2" x14ac:dyDescent="0.2">
      <c r="B304" s="37"/>
    </row>
    <row r="305" spans="2:2" x14ac:dyDescent="0.2">
      <c r="B305" s="37"/>
    </row>
    <row r="306" spans="2:2" x14ac:dyDescent="0.2">
      <c r="B306" s="37"/>
    </row>
    <row r="307" spans="2:2" x14ac:dyDescent="0.2">
      <c r="B307" s="37"/>
    </row>
    <row r="308" spans="2:2" x14ac:dyDescent="0.2">
      <c r="B308" s="37"/>
    </row>
    <row r="309" spans="2:2" x14ac:dyDescent="0.2">
      <c r="B309" s="37"/>
    </row>
    <row r="310" spans="2:2" x14ac:dyDescent="0.2">
      <c r="B310" s="37"/>
    </row>
    <row r="311" spans="2:2" x14ac:dyDescent="0.2">
      <c r="B311" s="37"/>
    </row>
    <row r="312" spans="2:2" x14ac:dyDescent="0.2">
      <c r="B312" s="37"/>
    </row>
    <row r="313" spans="2:2" x14ac:dyDescent="0.2">
      <c r="B313" s="37"/>
    </row>
    <row r="314" spans="2:2" x14ac:dyDescent="0.2">
      <c r="B314" s="37"/>
    </row>
    <row r="315" spans="2:2" x14ac:dyDescent="0.2">
      <c r="B315" s="37"/>
    </row>
    <row r="316" spans="2:2" x14ac:dyDescent="0.2">
      <c r="B316" s="37"/>
    </row>
    <row r="317" spans="2:2" x14ac:dyDescent="0.2">
      <c r="B317" s="37"/>
    </row>
    <row r="318" spans="2:2" x14ac:dyDescent="0.2">
      <c r="B318" s="37"/>
    </row>
    <row r="319" spans="2:2" x14ac:dyDescent="0.2">
      <c r="B319" s="37"/>
    </row>
    <row r="320" spans="2:2" x14ac:dyDescent="0.2">
      <c r="B320" s="37"/>
    </row>
    <row r="321" spans="2:2" x14ac:dyDescent="0.2">
      <c r="B321" s="37"/>
    </row>
    <row r="322" spans="2:2" x14ac:dyDescent="0.2">
      <c r="B322" s="37"/>
    </row>
    <row r="323" spans="2:2" x14ac:dyDescent="0.2">
      <c r="B323" s="37"/>
    </row>
    <row r="324" spans="2:2" x14ac:dyDescent="0.2">
      <c r="B324" s="37"/>
    </row>
    <row r="325" spans="2:2" x14ac:dyDescent="0.2">
      <c r="B325" s="37"/>
    </row>
    <row r="326" spans="2:2" x14ac:dyDescent="0.2">
      <c r="B326" s="37"/>
    </row>
    <row r="327" spans="2:2" x14ac:dyDescent="0.2">
      <c r="B327" s="37"/>
    </row>
    <row r="328" spans="2:2" x14ac:dyDescent="0.2">
      <c r="B328" s="37"/>
    </row>
    <row r="329" spans="2:2" x14ac:dyDescent="0.2">
      <c r="B329" s="37"/>
    </row>
    <row r="330" spans="2:2" x14ac:dyDescent="0.2">
      <c r="B330" s="37"/>
    </row>
    <row r="331" spans="2:2" x14ac:dyDescent="0.2">
      <c r="B331" s="37"/>
    </row>
    <row r="332" spans="2:2" x14ac:dyDescent="0.2">
      <c r="B332" s="37"/>
    </row>
    <row r="333" spans="2:2" x14ac:dyDescent="0.2">
      <c r="B333" s="37"/>
    </row>
    <row r="334" spans="2:2" x14ac:dyDescent="0.2">
      <c r="B334" s="37"/>
    </row>
    <row r="335" spans="2:2" x14ac:dyDescent="0.2">
      <c r="B335" s="37"/>
    </row>
    <row r="336" spans="2:2" x14ac:dyDescent="0.2">
      <c r="B336" s="37"/>
    </row>
    <row r="337" spans="2:2" x14ac:dyDescent="0.2">
      <c r="B337" s="37"/>
    </row>
    <row r="338" spans="2:2" x14ac:dyDescent="0.2">
      <c r="B338" s="37"/>
    </row>
    <row r="339" spans="2:2" x14ac:dyDescent="0.2">
      <c r="B339" s="37"/>
    </row>
    <row r="340" spans="2:2" x14ac:dyDescent="0.2">
      <c r="B340" s="37"/>
    </row>
    <row r="341" spans="2:2" x14ac:dyDescent="0.2">
      <c r="B341" s="37"/>
    </row>
    <row r="342" spans="2:2" x14ac:dyDescent="0.2">
      <c r="B342" s="37"/>
    </row>
    <row r="343" spans="2:2" x14ac:dyDescent="0.2">
      <c r="B343" s="37"/>
    </row>
    <row r="344" spans="2:2" x14ac:dyDescent="0.2">
      <c r="B344" s="37"/>
    </row>
    <row r="345" spans="2:2" x14ac:dyDescent="0.2">
      <c r="B345" s="37"/>
    </row>
    <row r="346" spans="2:2" x14ac:dyDescent="0.2">
      <c r="B346" s="37"/>
    </row>
    <row r="347" spans="2:2" x14ac:dyDescent="0.2">
      <c r="B347" s="37"/>
    </row>
    <row r="348" spans="2:2" x14ac:dyDescent="0.2">
      <c r="B348" s="37"/>
    </row>
    <row r="349" spans="2:2" x14ac:dyDescent="0.2">
      <c r="B349" s="37"/>
    </row>
    <row r="350" spans="2:2" x14ac:dyDescent="0.2">
      <c r="B350" s="37"/>
    </row>
    <row r="351" spans="2:2" x14ac:dyDescent="0.2">
      <c r="B351" s="37"/>
    </row>
    <row r="352" spans="2:2" x14ac:dyDescent="0.2">
      <c r="B352" s="37"/>
    </row>
    <row r="353" spans="2:2" x14ac:dyDescent="0.2">
      <c r="B353" s="37"/>
    </row>
    <row r="354" spans="2:2" x14ac:dyDescent="0.2">
      <c r="B354" s="37"/>
    </row>
    <row r="355" spans="2:2" x14ac:dyDescent="0.2">
      <c r="B355" s="37"/>
    </row>
    <row r="356" spans="2:2" x14ac:dyDescent="0.2">
      <c r="B356" s="37"/>
    </row>
    <row r="357" spans="2:2" x14ac:dyDescent="0.2">
      <c r="B357" s="37"/>
    </row>
    <row r="358" spans="2:2" x14ac:dyDescent="0.2">
      <c r="B358" s="37"/>
    </row>
    <row r="359" spans="2:2" x14ac:dyDescent="0.2">
      <c r="B359" s="37"/>
    </row>
    <row r="360" spans="2:2" x14ac:dyDescent="0.2">
      <c r="B360" s="37"/>
    </row>
    <row r="361" spans="2:2" x14ac:dyDescent="0.2">
      <c r="B361" s="37"/>
    </row>
    <row r="362" spans="2:2" x14ac:dyDescent="0.2">
      <c r="B362" s="37"/>
    </row>
    <row r="363" spans="2:2" x14ac:dyDescent="0.2">
      <c r="B363" s="37"/>
    </row>
    <row r="364" spans="2:2" x14ac:dyDescent="0.2">
      <c r="B364" s="37"/>
    </row>
    <row r="365" spans="2:2" x14ac:dyDescent="0.2">
      <c r="B365" s="37"/>
    </row>
    <row r="366" spans="2:2" x14ac:dyDescent="0.2">
      <c r="B366" s="37"/>
    </row>
    <row r="367" spans="2:2" x14ac:dyDescent="0.2">
      <c r="B367" s="37"/>
    </row>
    <row r="368" spans="2:2" x14ac:dyDescent="0.2">
      <c r="B368" s="37"/>
    </row>
    <row r="369" spans="2:2" x14ac:dyDescent="0.2">
      <c r="B369" s="37"/>
    </row>
    <row r="370" spans="2:2" x14ac:dyDescent="0.2">
      <c r="B370" s="37"/>
    </row>
    <row r="371" spans="2:2" x14ac:dyDescent="0.2">
      <c r="B371" s="37"/>
    </row>
    <row r="372" spans="2:2" x14ac:dyDescent="0.2">
      <c r="B372" s="37"/>
    </row>
    <row r="373" spans="2:2" x14ac:dyDescent="0.2">
      <c r="B373" s="37"/>
    </row>
    <row r="374" spans="2:2" x14ac:dyDescent="0.2">
      <c r="B374" s="37"/>
    </row>
    <row r="375" spans="2:2" x14ac:dyDescent="0.2">
      <c r="B375" s="37"/>
    </row>
    <row r="376" spans="2:2" x14ac:dyDescent="0.2">
      <c r="B376" s="37"/>
    </row>
    <row r="377" spans="2:2" x14ac:dyDescent="0.2">
      <c r="B377" s="37"/>
    </row>
    <row r="378" spans="2:2" x14ac:dyDescent="0.2">
      <c r="B378" s="37"/>
    </row>
    <row r="379" spans="2:2" x14ac:dyDescent="0.2">
      <c r="B379" s="37"/>
    </row>
    <row r="380" spans="2:2" x14ac:dyDescent="0.2">
      <c r="B380" s="37"/>
    </row>
    <row r="381" spans="2:2" x14ac:dyDescent="0.2">
      <c r="B381" s="37"/>
    </row>
    <row r="382" spans="2:2" x14ac:dyDescent="0.2">
      <c r="B382" s="37"/>
    </row>
    <row r="383" spans="2:2" x14ac:dyDescent="0.2">
      <c r="B383" s="37"/>
    </row>
    <row r="384" spans="2:2" x14ac:dyDescent="0.2">
      <c r="B384" s="37"/>
    </row>
    <row r="385" spans="2:2" x14ac:dyDescent="0.2">
      <c r="B385" s="37"/>
    </row>
    <row r="386" spans="2:2" x14ac:dyDescent="0.2">
      <c r="B386" s="37"/>
    </row>
    <row r="387" spans="2:2" x14ac:dyDescent="0.2">
      <c r="B387" s="37"/>
    </row>
    <row r="388" spans="2:2" x14ac:dyDescent="0.2">
      <c r="B388" s="37"/>
    </row>
    <row r="389" spans="2:2" x14ac:dyDescent="0.2">
      <c r="B389" s="37"/>
    </row>
    <row r="390" spans="2:2" x14ac:dyDescent="0.2">
      <c r="B390" s="37"/>
    </row>
    <row r="391" spans="2:2" x14ac:dyDescent="0.2">
      <c r="B391" s="37"/>
    </row>
    <row r="392" spans="2:2" x14ac:dyDescent="0.2">
      <c r="B392" s="37"/>
    </row>
    <row r="393" spans="2:2" x14ac:dyDescent="0.2">
      <c r="B393" s="37"/>
    </row>
    <row r="394" spans="2:2" x14ac:dyDescent="0.2">
      <c r="B394" s="37"/>
    </row>
    <row r="395" spans="2:2" x14ac:dyDescent="0.2">
      <c r="B395" s="37"/>
    </row>
    <row r="396" spans="2:2" x14ac:dyDescent="0.2">
      <c r="B396" s="37"/>
    </row>
    <row r="397" spans="2:2" x14ac:dyDescent="0.2">
      <c r="B397" s="37"/>
    </row>
    <row r="398" spans="2:2" x14ac:dyDescent="0.2">
      <c r="B398" s="37"/>
    </row>
    <row r="399" spans="2:2" x14ac:dyDescent="0.2">
      <c r="B399" s="37"/>
    </row>
    <row r="400" spans="2:2" x14ac:dyDescent="0.2">
      <c r="B400" s="37"/>
    </row>
    <row r="401" spans="2:2" x14ac:dyDescent="0.2">
      <c r="B401" s="37"/>
    </row>
    <row r="402" spans="2:2" x14ac:dyDescent="0.2">
      <c r="B402" s="37"/>
    </row>
    <row r="403" spans="2:2" x14ac:dyDescent="0.2">
      <c r="B403" s="37"/>
    </row>
    <row r="404" spans="2:2" x14ac:dyDescent="0.2">
      <c r="B404" s="37"/>
    </row>
    <row r="405" spans="2:2" x14ac:dyDescent="0.2">
      <c r="B405" s="37"/>
    </row>
    <row r="406" spans="2:2" x14ac:dyDescent="0.2">
      <c r="B406" s="37"/>
    </row>
    <row r="407" spans="2:2" x14ac:dyDescent="0.2">
      <c r="B407" s="37"/>
    </row>
    <row r="408" spans="2:2" x14ac:dyDescent="0.2">
      <c r="B408" s="37"/>
    </row>
    <row r="409" spans="2:2" x14ac:dyDescent="0.2">
      <c r="B409" s="37"/>
    </row>
    <row r="410" spans="2:2" x14ac:dyDescent="0.2">
      <c r="B410" s="37"/>
    </row>
    <row r="411" spans="2:2" x14ac:dyDescent="0.2">
      <c r="B411" s="37"/>
    </row>
    <row r="412" spans="2:2" x14ac:dyDescent="0.2">
      <c r="B412" s="37"/>
    </row>
    <row r="413" spans="2:2" x14ac:dyDescent="0.2">
      <c r="B413" s="37"/>
    </row>
    <row r="414" spans="2:2" x14ac:dyDescent="0.2">
      <c r="B414" s="37"/>
    </row>
    <row r="415" spans="2:2" x14ac:dyDescent="0.2">
      <c r="B415" s="37"/>
    </row>
    <row r="416" spans="2:2" x14ac:dyDescent="0.2">
      <c r="B416" s="37"/>
    </row>
    <row r="417" spans="2:2" x14ac:dyDescent="0.2">
      <c r="B417" s="37"/>
    </row>
    <row r="418" spans="2:2" x14ac:dyDescent="0.2">
      <c r="B418" s="37"/>
    </row>
    <row r="419" spans="2:2" x14ac:dyDescent="0.2">
      <c r="B419" s="37"/>
    </row>
    <row r="420" spans="2:2" x14ac:dyDescent="0.2">
      <c r="B420" s="37"/>
    </row>
    <row r="421" spans="2:2" x14ac:dyDescent="0.2">
      <c r="B421" s="37"/>
    </row>
    <row r="422" spans="2:2" x14ac:dyDescent="0.2">
      <c r="B422" s="37"/>
    </row>
    <row r="423" spans="2:2" x14ac:dyDescent="0.2">
      <c r="B423" s="37"/>
    </row>
    <row r="424" spans="2:2" x14ac:dyDescent="0.2">
      <c r="B424" s="37"/>
    </row>
    <row r="425" spans="2:2" x14ac:dyDescent="0.2">
      <c r="B425" s="37"/>
    </row>
    <row r="426" spans="2:2" x14ac:dyDescent="0.2">
      <c r="B426" s="37"/>
    </row>
    <row r="427" spans="2:2" x14ac:dyDescent="0.2">
      <c r="B427" s="37"/>
    </row>
    <row r="428" spans="2:2" x14ac:dyDescent="0.2">
      <c r="B428" s="37"/>
    </row>
    <row r="429" spans="2:2" x14ac:dyDescent="0.2">
      <c r="B429" s="37"/>
    </row>
    <row r="430" spans="2:2" x14ac:dyDescent="0.2">
      <c r="B430" s="37"/>
    </row>
    <row r="431" spans="2:2" x14ac:dyDescent="0.2">
      <c r="B431" s="37"/>
    </row>
    <row r="432" spans="2:2" x14ac:dyDescent="0.2">
      <c r="B432" s="37"/>
    </row>
    <row r="433" spans="2:2" x14ac:dyDescent="0.2">
      <c r="B433" s="37"/>
    </row>
    <row r="434" spans="2:2" x14ac:dyDescent="0.2">
      <c r="B434" s="37"/>
    </row>
    <row r="435" spans="2:2" x14ac:dyDescent="0.2">
      <c r="B435" s="37"/>
    </row>
    <row r="436" spans="2:2" x14ac:dyDescent="0.2">
      <c r="B436" s="37"/>
    </row>
    <row r="437" spans="2:2" x14ac:dyDescent="0.2">
      <c r="B437" s="37"/>
    </row>
    <row r="438" spans="2:2" x14ac:dyDescent="0.2">
      <c r="B438" s="37"/>
    </row>
    <row r="439" spans="2:2" x14ac:dyDescent="0.2">
      <c r="B439" s="37"/>
    </row>
    <row r="440" spans="2:2" x14ac:dyDescent="0.2">
      <c r="B440" s="37"/>
    </row>
    <row r="441" spans="2:2" x14ac:dyDescent="0.2">
      <c r="B441" s="37"/>
    </row>
    <row r="442" spans="2:2" x14ac:dyDescent="0.2">
      <c r="B442" s="37"/>
    </row>
    <row r="443" spans="2:2" x14ac:dyDescent="0.2">
      <c r="B443" s="37"/>
    </row>
    <row r="444" spans="2:2" x14ac:dyDescent="0.2">
      <c r="B444" s="37"/>
    </row>
    <row r="445" spans="2:2" x14ac:dyDescent="0.2">
      <c r="B445" s="37"/>
    </row>
    <row r="446" spans="2:2" x14ac:dyDescent="0.2">
      <c r="B446" s="37"/>
    </row>
    <row r="447" spans="2:2" x14ac:dyDescent="0.2">
      <c r="B447" s="37"/>
    </row>
    <row r="448" spans="2:2" x14ac:dyDescent="0.2">
      <c r="B448" s="37"/>
    </row>
    <row r="449" spans="2:2" x14ac:dyDescent="0.2">
      <c r="B449" s="37"/>
    </row>
    <row r="450" spans="2:2" x14ac:dyDescent="0.2">
      <c r="B450" s="37"/>
    </row>
    <row r="451" spans="2:2" x14ac:dyDescent="0.2">
      <c r="B451" s="37"/>
    </row>
    <row r="452" spans="2:2" x14ac:dyDescent="0.2">
      <c r="B452" s="37"/>
    </row>
    <row r="453" spans="2:2" x14ac:dyDescent="0.2">
      <c r="B453" s="37"/>
    </row>
    <row r="454" spans="2:2" x14ac:dyDescent="0.2">
      <c r="B454" s="37"/>
    </row>
    <row r="455" spans="2:2" x14ac:dyDescent="0.2">
      <c r="B455" s="37"/>
    </row>
    <row r="456" spans="2:2" x14ac:dyDescent="0.2">
      <c r="B456" s="37"/>
    </row>
    <row r="457" spans="2:2" x14ac:dyDescent="0.2">
      <c r="B457" s="37"/>
    </row>
    <row r="458" spans="2:2" x14ac:dyDescent="0.2">
      <c r="B458" s="37"/>
    </row>
    <row r="459" spans="2:2" x14ac:dyDescent="0.2">
      <c r="B459" s="37"/>
    </row>
    <row r="460" spans="2:2" x14ac:dyDescent="0.2">
      <c r="B460" s="37"/>
    </row>
    <row r="461" spans="2:2" x14ac:dyDescent="0.2">
      <c r="B461" s="37"/>
    </row>
    <row r="462" spans="2:2" x14ac:dyDescent="0.2">
      <c r="B462" s="37"/>
    </row>
    <row r="463" spans="2:2" x14ac:dyDescent="0.2">
      <c r="B463" s="37"/>
    </row>
    <row r="464" spans="2:2" x14ac:dyDescent="0.2">
      <c r="B464" s="37"/>
    </row>
    <row r="465" spans="2:2" x14ac:dyDescent="0.2">
      <c r="B465" s="37"/>
    </row>
    <row r="466" spans="2:2" x14ac:dyDescent="0.2">
      <c r="B466" s="37"/>
    </row>
    <row r="467" spans="2:2" x14ac:dyDescent="0.2">
      <c r="B467" s="37"/>
    </row>
    <row r="468" spans="2:2" x14ac:dyDescent="0.2">
      <c r="B468" s="37"/>
    </row>
    <row r="469" spans="2:2" x14ac:dyDescent="0.2">
      <c r="B469" s="37"/>
    </row>
    <row r="470" spans="2:2" x14ac:dyDescent="0.2">
      <c r="B470" s="37"/>
    </row>
    <row r="471" spans="2:2" x14ac:dyDescent="0.2">
      <c r="B471" s="37"/>
    </row>
    <row r="472" spans="2:2" x14ac:dyDescent="0.2">
      <c r="B472" s="37"/>
    </row>
    <row r="473" spans="2:2" x14ac:dyDescent="0.2">
      <c r="B473" s="37"/>
    </row>
    <row r="474" spans="2:2" x14ac:dyDescent="0.2">
      <c r="B474" s="37"/>
    </row>
    <row r="475" spans="2:2" x14ac:dyDescent="0.2">
      <c r="B475" s="37"/>
    </row>
    <row r="476" spans="2:2" x14ac:dyDescent="0.2">
      <c r="B476" s="37"/>
    </row>
    <row r="477" spans="2:2" x14ac:dyDescent="0.2">
      <c r="B477" s="37"/>
    </row>
    <row r="478" spans="2:2" x14ac:dyDescent="0.2">
      <c r="B478" s="37"/>
    </row>
    <row r="479" spans="2:2" x14ac:dyDescent="0.2">
      <c r="B479" s="37"/>
    </row>
    <row r="480" spans="2:2" x14ac:dyDescent="0.2">
      <c r="B480" s="37"/>
    </row>
    <row r="481" spans="2:2" x14ac:dyDescent="0.2">
      <c r="B481" s="37"/>
    </row>
    <row r="482" spans="2:2" x14ac:dyDescent="0.2">
      <c r="B482" s="37"/>
    </row>
    <row r="483" spans="2:2" x14ac:dyDescent="0.2">
      <c r="B483" s="37"/>
    </row>
    <row r="484" spans="2:2" x14ac:dyDescent="0.2">
      <c r="B484" s="37"/>
    </row>
    <row r="485" spans="2:2" x14ac:dyDescent="0.2">
      <c r="B485" s="37"/>
    </row>
    <row r="486" spans="2:2" x14ac:dyDescent="0.2">
      <c r="B486" s="37"/>
    </row>
    <row r="487" spans="2:2" x14ac:dyDescent="0.2">
      <c r="B487" s="37"/>
    </row>
    <row r="488" spans="2:2" x14ac:dyDescent="0.2">
      <c r="B488" s="37"/>
    </row>
    <row r="489" spans="2:2" x14ac:dyDescent="0.2">
      <c r="B489" s="37"/>
    </row>
    <row r="490" spans="2:2" x14ac:dyDescent="0.2">
      <c r="B490" s="37"/>
    </row>
    <row r="491" spans="2:2" x14ac:dyDescent="0.2">
      <c r="B491" s="37"/>
    </row>
    <row r="492" spans="2:2" x14ac:dyDescent="0.2">
      <c r="B492" s="37"/>
    </row>
    <row r="493" spans="2:2" x14ac:dyDescent="0.2">
      <c r="B493" s="37"/>
    </row>
    <row r="494" spans="2:2" x14ac:dyDescent="0.2">
      <c r="B494" s="37"/>
    </row>
    <row r="495" spans="2:2" x14ac:dyDescent="0.2">
      <c r="B495" s="37"/>
    </row>
    <row r="496" spans="2:2" x14ac:dyDescent="0.2">
      <c r="B496" s="37"/>
    </row>
    <row r="497" spans="2:2" x14ac:dyDescent="0.2">
      <c r="B497" s="37"/>
    </row>
    <row r="498" spans="2:2" x14ac:dyDescent="0.2">
      <c r="B498" s="37"/>
    </row>
    <row r="499" spans="2:2" x14ac:dyDescent="0.2">
      <c r="B499" s="37"/>
    </row>
    <row r="500" spans="2:2" x14ac:dyDescent="0.2">
      <c r="B500" s="37"/>
    </row>
    <row r="501" spans="2:2" x14ac:dyDescent="0.2">
      <c r="B501" s="37"/>
    </row>
    <row r="502" spans="2:2" x14ac:dyDescent="0.2">
      <c r="B502" s="37"/>
    </row>
    <row r="503" spans="2:2" x14ac:dyDescent="0.2">
      <c r="B503" s="37"/>
    </row>
    <row r="504" spans="2:2" x14ac:dyDescent="0.2">
      <c r="B504" s="37"/>
    </row>
    <row r="505" spans="2:2" x14ac:dyDescent="0.2">
      <c r="B505" s="37"/>
    </row>
    <row r="506" spans="2:2" x14ac:dyDescent="0.2">
      <c r="B506" s="37"/>
    </row>
    <row r="507" spans="2:2" x14ac:dyDescent="0.2">
      <c r="B507" s="37"/>
    </row>
    <row r="508" spans="2:2" x14ac:dyDescent="0.2">
      <c r="B508" s="37"/>
    </row>
    <row r="509" spans="2:2" x14ac:dyDescent="0.2">
      <c r="B509" s="37"/>
    </row>
    <row r="510" spans="2:2" x14ac:dyDescent="0.2">
      <c r="B510" s="37"/>
    </row>
    <row r="511" spans="2:2" x14ac:dyDescent="0.2">
      <c r="B511" s="37"/>
    </row>
    <row r="512" spans="2:2" x14ac:dyDescent="0.2">
      <c r="B512" s="37"/>
    </row>
    <row r="513" spans="2:2" x14ac:dyDescent="0.2">
      <c r="B513" s="37"/>
    </row>
    <row r="514" spans="2:2" x14ac:dyDescent="0.2">
      <c r="B514" s="37"/>
    </row>
    <row r="515" spans="2:2" x14ac:dyDescent="0.2">
      <c r="B515" s="37"/>
    </row>
    <row r="516" spans="2:2" x14ac:dyDescent="0.2">
      <c r="B516" s="37"/>
    </row>
    <row r="517" spans="2:2" x14ac:dyDescent="0.2">
      <c r="B517" s="37"/>
    </row>
    <row r="518" spans="2:2" x14ac:dyDescent="0.2">
      <c r="B518" s="37"/>
    </row>
    <row r="519" spans="2:2" x14ac:dyDescent="0.2">
      <c r="B519" s="37"/>
    </row>
    <row r="520" spans="2:2" x14ac:dyDescent="0.2">
      <c r="B520" s="37"/>
    </row>
    <row r="521" spans="2:2" x14ac:dyDescent="0.2">
      <c r="B521" s="37"/>
    </row>
    <row r="522" spans="2:2" x14ac:dyDescent="0.2">
      <c r="B522" s="37"/>
    </row>
    <row r="523" spans="2:2" x14ac:dyDescent="0.2">
      <c r="B523" s="37"/>
    </row>
    <row r="524" spans="2:2" x14ac:dyDescent="0.2">
      <c r="B524" s="37"/>
    </row>
    <row r="525" spans="2:2" x14ac:dyDescent="0.2">
      <c r="B525" s="37"/>
    </row>
    <row r="526" spans="2:2" x14ac:dyDescent="0.2">
      <c r="B526" s="37"/>
    </row>
    <row r="527" spans="2:2" x14ac:dyDescent="0.2">
      <c r="B527" s="37"/>
    </row>
    <row r="528" spans="2:2" x14ac:dyDescent="0.2">
      <c r="B528" s="37"/>
    </row>
    <row r="529" spans="2:2" x14ac:dyDescent="0.2">
      <c r="B529" s="37"/>
    </row>
    <row r="530" spans="2:2" x14ac:dyDescent="0.2">
      <c r="B530" s="37"/>
    </row>
    <row r="531" spans="2:2" x14ac:dyDescent="0.2">
      <c r="B531" s="37"/>
    </row>
    <row r="532" spans="2:2" x14ac:dyDescent="0.2">
      <c r="B532" s="37"/>
    </row>
    <row r="533" spans="2:2" x14ac:dyDescent="0.2">
      <c r="B533" s="37"/>
    </row>
    <row r="534" spans="2:2" x14ac:dyDescent="0.2">
      <c r="B534" s="37"/>
    </row>
    <row r="535" spans="2:2" x14ac:dyDescent="0.2">
      <c r="B535" s="37"/>
    </row>
    <row r="536" spans="2:2" x14ac:dyDescent="0.2">
      <c r="B536" s="37"/>
    </row>
    <row r="537" spans="2:2" x14ac:dyDescent="0.2">
      <c r="B537" s="37"/>
    </row>
    <row r="538" spans="2:2" x14ac:dyDescent="0.2">
      <c r="B538" s="37"/>
    </row>
    <row r="539" spans="2:2" x14ac:dyDescent="0.2">
      <c r="B539" s="37"/>
    </row>
    <row r="540" spans="2:2" x14ac:dyDescent="0.2">
      <c r="B540" s="37"/>
    </row>
    <row r="541" spans="2:2" x14ac:dyDescent="0.2">
      <c r="B541" s="37"/>
    </row>
    <row r="542" spans="2:2" x14ac:dyDescent="0.2">
      <c r="B542" s="37"/>
    </row>
    <row r="543" spans="2:2" x14ac:dyDescent="0.2">
      <c r="B543" s="37"/>
    </row>
    <row r="544" spans="2:2" x14ac:dyDescent="0.2">
      <c r="B544" s="37"/>
    </row>
    <row r="545" spans="2:2" x14ac:dyDescent="0.2">
      <c r="B545" s="37"/>
    </row>
    <row r="546" spans="2:2" x14ac:dyDescent="0.2">
      <c r="B546" s="37"/>
    </row>
    <row r="547" spans="2:2" x14ac:dyDescent="0.2">
      <c r="B547" s="37"/>
    </row>
    <row r="548" spans="2:2" x14ac:dyDescent="0.2">
      <c r="B548" s="37"/>
    </row>
    <row r="549" spans="2:2" x14ac:dyDescent="0.2">
      <c r="B549" s="37"/>
    </row>
    <row r="550" spans="2:2" x14ac:dyDescent="0.2">
      <c r="B550" s="37"/>
    </row>
    <row r="551" spans="2:2" x14ac:dyDescent="0.2">
      <c r="B551" s="37"/>
    </row>
    <row r="552" spans="2:2" x14ac:dyDescent="0.2">
      <c r="B552" s="37"/>
    </row>
    <row r="553" spans="2:2" x14ac:dyDescent="0.2">
      <c r="B553" s="37"/>
    </row>
    <row r="554" spans="2:2" x14ac:dyDescent="0.2">
      <c r="B554" s="37"/>
    </row>
    <row r="555" spans="2:2" x14ac:dyDescent="0.2">
      <c r="B555" s="37"/>
    </row>
    <row r="556" spans="2:2" x14ac:dyDescent="0.2">
      <c r="B556" s="37"/>
    </row>
    <row r="557" spans="2:2" x14ac:dyDescent="0.2">
      <c r="B557" s="37"/>
    </row>
    <row r="558" spans="2:2" x14ac:dyDescent="0.2">
      <c r="B558" s="37"/>
    </row>
    <row r="559" spans="2:2" x14ac:dyDescent="0.2">
      <c r="B559" s="37"/>
    </row>
    <row r="560" spans="2:2" x14ac:dyDescent="0.2">
      <c r="B560" s="37"/>
    </row>
    <row r="561" spans="2:2" x14ac:dyDescent="0.2">
      <c r="B561" s="37"/>
    </row>
    <row r="562" spans="2:2" x14ac:dyDescent="0.2">
      <c r="B562" s="37"/>
    </row>
    <row r="563" spans="2:2" x14ac:dyDescent="0.2">
      <c r="B563" s="37"/>
    </row>
    <row r="564" spans="2:2" x14ac:dyDescent="0.2">
      <c r="B564" s="37"/>
    </row>
    <row r="565" spans="2:2" x14ac:dyDescent="0.2">
      <c r="B565" s="37"/>
    </row>
    <row r="566" spans="2:2" x14ac:dyDescent="0.2">
      <c r="B566" s="37"/>
    </row>
    <row r="567" spans="2:2" x14ac:dyDescent="0.2">
      <c r="B567" s="37"/>
    </row>
    <row r="568" spans="2:2" x14ac:dyDescent="0.2">
      <c r="B568" s="37"/>
    </row>
    <row r="569" spans="2:2" x14ac:dyDescent="0.2">
      <c r="B569" s="37"/>
    </row>
    <row r="570" spans="2:2" x14ac:dyDescent="0.2">
      <c r="B570" s="37"/>
    </row>
    <row r="571" spans="2:2" x14ac:dyDescent="0.2">
      <c r="B571" s="37"/>
    </row>
    <row r="572" spans="2:2" x14ac:dyDescent="0.2">
      <c r="B572" s="37"/>
    </row>
    <row r="573" spans="2:2" x14ac:dyDescent="0.2">
      <c r="B573" s="37"/>
    </row>
    <row r="574" spans="2:2" x14ac:dyDescent="0.2">
      <c r="B574" s="37"/>
    </row>
    <row r="575" spans="2:2" x14ac:dyDescent="0.2">
      <c r="B575" s="37"/>
    </row>
    <row r="576" spans="2:2" x14ac:dyDescent="0.2">
      <c r="B576" s="37"/>
    </row>
    <row r="577" spans="2:2" x14ac:dyDescent="0.2">
      <c r="B577" s="37"/>
    </row>
    <row r="578" spans="2:2" x14ac:dyDescent="0.2">
      <c r="B578" s="37"/>
    </row>
    <row r="579" spans="2:2" x14ac:dyDescent="0.2">
      <c r="B579" s="37"/>
    </row>
    <row r="580" spans="2:2" x14ac:dyDescent="0.2">
      <c r="B580" s="37"/>
    </row>
    <row r="581" spans="2:2" x14ac:dyDescent="0.2">
      <c r="B581" s="37"/>
    </row>
    <row r="582" spans="2:2" x14ac:dyDescent="0.2">
      <c r="B582" s="37"/>
    </row>
    <row r="583" spans="2:2" x14ac:dyDescent="0.2">
      <c r="B583" s="37"/>
    </row>
    <row r="584" spans="2:2" x14ac:dyDescent="0.2">
      <c r="B584" s="37"/>
    </row>
    <row r="585" spans="2:2" x14ac:dyDescent="0.2">
      <c r="B585" s="37"/>
    </row>
    <row r="586" spans="2:2" x14ac:dyDescent="0.2">
      <c r="B586" s="37"/>
    </row>
    <row r="587" spans="2:2" x14ac:dyDescent="0.2">
      <c r="B587" s="37"/>
    </row>
    <row r="588" spans="2:2" x14ac:dyDescent="0.2">
      <c r="B588" s="37"/>
    </row>
    <row r="589" spans="2:2" x14ac:dyDescent="0.2">
      <c r="B589" s="37"/>
    </row>
    <row r="590" spans="2:2" x14ac:dyDescent="0.2">
      <c r="B590" s="37"/>
    </row>
    <row r="591" spans="2:2" x14ac:dyDescent="0.2">
      <c r="B591" s="37"/>
    </row>
    <row r="592" spans="2:2" x14ac:dyDescent="0.2">
      <c r="B592" s="37"/>
    </row>
    <row r="593" spans="2:2" x14ac:dyDescent="0.2">
      <c r="B593" s="37"/>
    </row>
    <row r="594" spans="2:2" x14ac:dyDescent="0.2">
      <c r="B594" s="37"/>
    </row>
    <row r="595" spans="2:2" x14ac:dyDescent="0.2">
      <c r="B595" s="37"/>
    </row>
    <row r="596" spans="2:2" x14ac:dyDescent="0.2">
      <c r="B596" s="37"/>
    </row>
    <row r="597" spans="2:2" x14ac:dyDescent="0.2">
      <c r="B597" s="37"/>
    </row>
    <row r="598" spans="2:2" x14ac:dyDescent="0.2">
      <c r="B598" s="37"/>
    </row>
    <row r="599" spans="2:2" x14ac:dyDescent="0.2">
      <c r="B599" s="37"/>
    </row>
    <row r="600" spans="2:2" x14ac:dyDescent="0.2">
      <c r="B600" s="37"/>
    </row>
    <row r="601" spans="2:2" x14ac:dyDescent="0.2">
      <c r="B601" s="37"/>
    </row>
    <row r="602" spans="2:2" x14ac:dyDescent="0.2">
      <c r="B602" s="37"/>
    </row>
    <row r="603" spans="2:2" x14ac:dyDescent="0.2">
      <c r="B603" s="37"/>
    </row>
    <row r="604" spans="2:2" x14ac:dyDescent="0.2">
      <c r="B604" s="37"/>
    </row>
    <row r="605" spans="2:2" x14ac:dyDescent="0.2">
      <c r="B605" s="37"/>
    </row>
    <row r="606" spans="2:2" x14ac:dyDescent="0.2">
      <c r="B606" s="37"/>
    </row>
    <row r="607" spans="2:2" x14ac:dyDescent="0.2">
      <c r="B607" s="37"/>
    </row>
    <row r="608" spans="2:2" x14ac:dyDescent="0.2">
      <c r="B608" s="37"/>
    </row>
    <row r="609" spans="2:2" x14ac:dyDescent="0.2">
      <c r="B609" s="37"/>
    </row>
    <row r="610" spans="2:2" x14ac:dyDescent="0.2">
      <c r="B610" s="37"/>
    </row>
    <row r="611" spans="2:2" x14ac:dyDescent="0.2">
      <c r="B611" s="37"/>
    </row>
    <row r="612" spans="2:2" x14ac:dyDescent="0.2">
      <c r="B612" s="37"/>
    </row>
    <row r="613" spans="2:2" x14ac:dyDescent="0.2">
      <c r="B613" s="37"/>
    </row>
    <row r="614" spans="2:2" x14ac:dyDescent="0.2">
      <c r="B614" s="37"/>
    </row>
    <row r="615" spans="2:2" x14ac:dyDescent="0.2">
      <c r="B615" s="37"/>
    </row>
    <row r="616" spans="2:2" x14ac:dyDescent="0.2">
      <c r="B616" s="37"/>
    </row>
    <row r="617" spans="2:2" x14ac:dyDescent="0.2">
      <c r="B617" s="37"/>
    </row>
    <row r="618" spans="2:2" x14ac:dyDescent="0.2">
      <c r="B618" s="37"/>
    </row>
    <row r="619" spans="2:2" x14ac:dyDescent="0.2">
      <c r="B619" s="37"/>
    </row>
    <row r="620" spans="2:2" x14ac:dyDescent="0.2">
      <c r="B620" s="37"/>
    </row>
    <row r="621" spans="2:2" x14ac:dyDescent="0.2">
      <c r="B621" s="37"/>
    </row>
    <row r="622" spans="2:2" x14ac:dyDescent="0.2">
      <c r="B622" s="37"/>
    </row>
    <row r="623" spans="2:2" x14ac:dyDescent="0.2">
      <c r="B623" s="37"/>
    </row>
    <row r="624" spans="2:2" x14ac:dyDescent="0.2">
      <c r="B624" s="37"/>
    </row>
    <row r="625" spans="2:2" x14ac:dyDescent="0.2">
      <c r="B625" s="37"/>
    </row>
    <row r="626" spans="2:2" x14ac:dyDescent="0.2">
      <c r="B626" s="37"/>
    </row>
    <row r="627" spans="2:2" x14ac:dyDescent="0.2">
      <c r="B627" s="37"/>
    </row>
    <row r="628" spans="2:2" x14ac:dyDescent="0.2">
      <c r="B628" s="37"/>
    </row>
    <row r="629" spans="2:2" x14ac:dyDescent="0.2">
      <c r="B629" s="37"/>
    </row>
    <row r="630" spans="2:2" x14ac:dyDescent="0.2">
      <c r="B630" s="37"/>
    </row>
    <row r="631" spans="2:2" x14ac:dyDescent="0.2">
      <c r="B631" s="37"/>
    </row>
    <row r="632" spans="2:2" x14ac:dyDescent="0.2">
      <c r="B632" s="37"/>
    </row>
    <row r="633" spans="2:2" x14ac:dyDescent="0.2">
      <c r="B633" s="37"/>
    </row>
    <row r="634" spans="2:2" x14ac:dyDescent="0.2">
      <c r="B634" s="37"/>
    </row>
    <row r="635" spans="2:2" x14ac:dyDescent="0.2">
      <c r="B635" s="37"/>
    </row>
    <row r="636" spans="2:2" x14ac:dyDescent="0.2">
      <c r="B636" s="37"/>
    </row>
    <row r="637" spans="2:2" x14ac:dyDescent="0.2">
      <c r="B637" s="37"/>
    </row>
    <row r="638" spans="2:2" x14ac:dyDescent="0.2">
      <c r="B638" s="37"/>
    </row>
    <row r="639" spans="2:2" x14ac:dyDescent="0.2">
      <c r="B639" s="37"/>
    </row>
    <row r="640" spans="2:2" x14ac:dyDescent="0.2">
      <c r="B640" s="37"/>
    </row>
    <row r="641" spans="2:2" x14ac:dyDescent="0.2">
      <c r="B641" s="37"/>
    </row>
    <row r="642" spans="2:2" x14ac:dyDescent="0.2">
      <c r="B642" s="37"/>
    </row>
    <row r="643" spans="2:2" x14ac:dyDescent="0.2">
      <c r="B643" s="37"/>
    </row>
    <row r="644" spans="2:2" x14ac:dyDescent="0.2">
      <c r="B644" s="37"/>
    </row>
    <row r="645" spans="2:2" x14ac:dyDescent="0.2">
      <c r="B645" s="37"/>
    </row>
    <row r="646" spans="2:2" x14ac:dyDescent="0.2">
      <c r="B646" s="37"/>
    </row>
    <row r="647" spans="2:2" x14ac:dyDescent="0.2">
      <c r="B647" s="37"/>
    </row>
    <row r="648" spans="2:2" x14ac:dyDescent="0.2">
      <c r="B648" s="37"/>
    </row>
    <row r="649" spans="2:2" x14ac:dyDescent="0.2">
      <c r="B649" s="37"/>
    </row>
    <row r="650" spans="2:2" x14ac:dyDescent="0.2">
      <c r="B650" s="37"/>
    </row>
    <row r="651" spans="2:2" x14ac:dyDescent="0.2">
      <c r="B651" s="37"/>
    </row>
    <row r="652" spans="2:2" x14ac:dyDescent="0.2">
      <c r="B652" s="37"/>
    </row>
    <row r="653" spans="2:2" x14ac:dyDescent="0.2">
      <c r="B653" s="37"/>
    </row>
    <row r="654" spans="2:2" x14ac:dyDescent="0.2">
      <c r="B654" s="37"/>
    </row>
    <row r="655" spans="2:2" x14ac:dyDescent="0.2">
      <c r="B655" s="37"/>
    </row>
    <row r="656" spans="2:2" x14ac:dyDescent="0.2">
      <c r="B656" s="37"/>
    </row>
    <row r="657" spans="2:2" x14ac:dyDescent="0.2">
      <c r="B657" s="37"/>
    </row>
    <row r="658" spans="2:2" x14ac:dyDescent="0.2">
      <c r="B658" s="37"/>
    </row>
    <row r="659" spans="2:2" x14ac:dyDescent="0.2">
      <c r="B659" s="37"/>
    </row>
    <row r="660" spans="2:2" x14ac:dyDescent="0.2">
      <c r="B660" s="37"/>
    </row>
    <row r="661" spans="2:2" x14ac:dyDescent="0.2">
      <c r="B661" s="37"/>
    </row>
    <row r="662" spans="2:2" x14ac:dyDescent="0.2">
      <c r="B662" s="37"/>
    </row>
    <row r="663" spans="2:2" x14ac:dyDescent="0.2">
      <c r="B663" s="37"/>
    </row>
    <row r="664" spans="2:2" x14ac:dyDescent="0.2">
      <c r="B664" s="37"/>
    </row>
    <row r="665" spans="2:2" x14ac:dyDescent="0.2">
      <c r="B665" s="37"/>
    </row>
    <row r="666" spans="2:2" x14ac:dyDescent="0.2">
      <c r="B666" s="37"/>
    </row>
    <row r="667" spans="2:2" x14ac:dyDescent="0.2">
      <c r="B667" s="37"/>
    </row>
    <row r="668" spans="2:2" x14ac:dyDescent="0.2">
      <c r="B668" s="37"/>
    </row>
    <row r="669" spans="2:2" x14ac:dyDescent="0.2">
      <c r="B669" s="37"/>
    </row>
    <row r="670" spans="2:2" x14ac:dyDescent="0.2">
      <c r="B670" s="37"/>
    </row>
    <row r="671" spans="2:2" x14ac:dyDescent="0.2">
      <c r="B671" s="37"/>
    </row>
    <row r="672" spans="2:2" x14ac:dyDescent="0.2">
      <c r="B672" s="37"/>
    </row>
    <row r="673" spans="2:2" x14ac:dyDescent="0.2">
      <c r="B673" s="37"/>
    </row>
    <row r="674" spans="2:2" x14ac:dyDescent="0.2">
      <c r="B674" s="37"/>
    </row>
    <row r="675" spans="2:2" x14ac:dyDescent="0.2">
      <c r="B675" s="37"/>
    </row>
    <row r="676" spans="2:2" x14ac:dyDescent="0.2">
      <c r="B676" s="37"/>
    </row>
    <row r="677" spans="2:2" x14ac:dyDescent="0.2">
      <c r="B677" s="37"/>
    </row>
    <row r="678" spans="2:2" x14ac:dyDescent="0.2">
      <c r="B678" s="37"/>
    </row>
    <row r="679" spans="2:2" x14ac:dyDescent="0.2">
      <c r="B679" s="37"/>
    </row>
    <row r="680" spans="2:2" x14ac:dyDescent="0.2">
      <c r="B680" s="37"/>
    </row>
    <row r="681" spans="2:2" x14ac:dyDescent="0.2">
      <c r="B681" s="37"/>
    </row>
    <row r="682" spans="2:2" x14ac:dyDescent="0.2">
      <c r="B682" s="37"/>
    </row>
    <row r="683" spans="2:2" x14ac:dyDescent="0.2">
      <c r="B683" s="37"/>
    </row>
    <row r="684" spans="2:2" x14ac:dyDescent="0.2">
      <c r="B684" s="37"/>
    </row>
    <row r="685" spans="2:2" x14ac:dyDescent="0.2">
      <c r="B685" s="37"/>
    </row>
    <row r="686" spans="2:2" x14ac:dyDescent="0.2">
      <c r="B686" s="37"/>
    </row>
    <row r="687" spans="2:2" x14ac:dyDescent="0.2">
      <c r="B687" s="37"/>
    </row>
    <row r="688" spans="2:2" x14ac:dyDescent="0.2">
      <c r="B688" s="37"/>
    </row>
    <row r="689" spans="2:2" x14ac:dyDescent="0.2">
      <c r="B689" s="37"/>
    </row>
    <row r="690" spans="2:2" x14ac:dyDescent="0.2">
      <c r="B690" s="37"/>
    </row>
    <row r="691" spans="2:2" x14ac:dyDescent="0.2">
      <c r="B691" s="37"/>
    </row>
    <row r="692" spans="2:2" x14ac:dyDescent="0.2">
      <c r="B692" s="37"/>
    </row>
    <row r="693" spans="2:2" x14ac:dyDescent="0.2">
      <c r="B693" s="37"/>
    </row>
    <row r="694" spans="2:2" x14ac:dyDescent="0.2">
      <c r="B694" s="37"/>
    </row>
    <row r="695" spans="2:2" x14ac:dyDescent="0.2">
      <c r="B695" s="37"/>
    </row>
    <row r="696" spans="2:2" x14ac:dyDescent="0.2">
      <c r="B696" s="37"/>
    </row>
    <row r="697" spans="2:2" x14ac:dyDescent="0.2">
      <c r="B697" s="37"/>
    </row>
    <row r="698" spans="2:2" x14ac:dyDescent="0.2">
      <c r="B698" s="37"/>
    </row>
    <row r="699" spans="2:2" x14ac:dyDescent="0.2">
      <c r="B699" s="37"/>
    </row>
    <row r="700" spans="2:2" x14ac:dyDescent="0.2">
      <c r="B700" s="37"/>
    </row>
    <row r="701" spans="2:2" x14ac:dyDescent="0.2">
      <c r="B701" s="37"/>
    </row>
    <row r="702" spans="2:2" x14ac:dyDescent="0.2">
      <c r="B702" s="37"/>
    </row>
    <row r="703" spans="2:2" x14ac:dyDescent="0.2">
      <c r="B703" s="37"/>
    </row>
    <row r="704" spans="2:2" x14ac:dyDescent="0.2">
      <c r="B704" s="37"/>
    </row>
    <row r="705" spans="2:2" x14ac:dyDescent="0.2">
      <c r="B705" s="37"/>
    </row>
    <row r="706" spans="2:2" x14ac:dyDescent="0.2">
      <c r="B706" s="37"/>
    </row>
    <row r="707" spans="2:2" x14ac:dyDescent="0.2">
      <c r="B707" s="37"/>
    </row>
    <row r="708" spans="2:2" x14ac:dyDescent="0.2">
      <c r="B708" s="37"/>
    </row>
    <row r="709" spans="2:2" x14ac:dyDescent="0.2">
      <c r="B709" s="37"/>
    </row>
    <row r="710" spans="2:2" x14ac:dyDescent="0.2">
      <c r="B710" s="37"/>
    </row>
    <row r="711" spans="2:2" x14ac:dyDescent="0.2">
      <c r="B711" s="37"/>
    </row>
    <row r="712" spans="2:2" x14ac:dyDescent="0.2">
      <c r="B712" s="37"/>
    </row>
    <row r="713" spans="2:2" x14ac:dyDescent="0.2">
      <c r="B713" s="37"/>
    </row>
    <row r="714" spans="2:2" x14ac:dyDescent="0.2">
      <c r="B714" s="37"/>
    </row>
    <row r="715" spans="2:2" x14ac:dyDescent="0.2">
      <c r="B715" s="37"/>
    </row>
    <row r="716" spans="2:2" x14ac:dyDescent="0.2">
      <c r="B716" s="37"/>
    </row>
    <row r="717" spans="2:2" x14ac:dyDescent="0.2">
      <c r="B717" s="37"/>
    </row>
    <row r="718" spans="2:2" x14ac:dyDescent="0.2">
      <c r="B718" s="37"/>
    </row>
    <row r="719" spans="2:2" x14ac:dyDescent="0.2">
      <c r="B719" s="37"/>
    </row>
    <row r="720" spans="2:2" x14ac:dyDescent="0.2">
      <c r="B720" s="37"/>
    </row>
    <row r="721" spans="2:2" x14ac:dyDescent="0.2">
      <c r="B721" s="37"/>
    </row>
    <row r="722" spans="2:2" x14ac:dyDescent="0.2">
      <c r="B722" s="37"/>
    </row>
    <row r="723" spans="2:2" x14ac:dyDescent="0.2">
      <c r="B723" s="37"/>
    </row>
    <row r="724" spans="2:2" x14ac:dyDescent="0.2">
      <c r="B724" s="37"/>
    </row>
    <row r="725" spans="2:2" x14ac:dyDescent="0.2">
      <c r="B725" s="37"/>
    </row>
    <row r="726" spans="2:2" x14ac:dyDescent="0.2">
      <c r="B726" s="37"/>
    </row>
    <row r="727" spans="2:2" x14ac:dyDescent="0.2">
      <c r="B727" s="37"/>
    </row>
    <row r="728" spans="2:2" x14ac:dyDescent="0.2">
      <c r="B728" s="37"/>
    </row>
    <row r="729" spans="2:2" x14ac:dyDescent="0.2">
      <c r="B729" s="37"/>
    </row>
    <row r="730" spans="2:2" x14ac:dyDescent="0.2">
      <c r="B730" s="37"/>
    </row>
    <row r="731" spans="2:2" x14ac:dyDescent="0.2">
      <c r="B731" s="37"/>
    </row>
    <row r="732" spans="2:2" x14ac:dyDescent="0.2">
      <c r="B732" s="37"/>
    </row>
    <row r="733" spans="2:2" x14ac:dyDescent="0.2">
      <c r="B733" s="37"/>
    </row>
    <row r="734" spans="2:2" x14ac:dyDescent="0.2">
      <c r="B734" s="37"/>
    </row>
    <row r="735" spans="2:2" x14ac:dyDescent="0.2">
      <c r="B735" s="37"/>
    </row>
    <row r="736" spans="2:2" x14ac:dyDescent="0.2">
      <c r="B736" s="37"/>
    </row>
    <row r="737" spans="2:2" x14ac:dyDescent="0.2">
      <c r="B737" s="37"/>
    </row>
    <row r="738" spans="2:2" x14ac:dyDescent="0.2">
      <c r="B738" s="37"/>
    </row>
    <row r="739" spans="2:2" x14ac:dyDescent="0.2">
      <c r="B739" s="37"/>
    </row>
    <row r="740" spans="2:2" x14ac:dyDescent="0.2">
      <c r="B740" s="37"/>
    </row>
    <row r="741" spans="2:2" x14ac:dyDescent="0.2">
      <c r="B741" s="37"/>
    </row>
    <row r="742" spans="2:2" x14ac:dyDescent="0.2">
      <c r="B742" s="37"/>
    </row>
    <row r="743" spans="2:2" x14ac:dyDescent="0.2">
      <c r="B743" s="37"/>
    </row>
    <row r="744" spans="2:2" x14ac:dyDescent="0.2">
      <c r="B744" s="37"/>
    </row>
    <row r="745" spans="2:2" x14ac:dyDescent="0.2">
      <c r="B745" s="37"/>
    </row>
    <row r="746" spans="2:2" x14ac:dyDescent="0.2">
      <c r="B746" s="37"/>
    </row>
    <row r="747" spans="2:2" x14ac:dyDescent="0.2">
      <c r="B747" s="37"/>
    </row>
    <row r="748" spans="2:2" x14ac:dyDescent="0.2">
      <c r="B748" s="37"/>
    </row>
    <row r="749" spans="2:2" x14ac:dyDescent="0.2">
      <c r="B749" s="37"/>
    </row>
    <row r="750" spans="2:2" x14ac:dyDescent="0.2">
      <c r="B750" s="37"/>
    </row>
    <row r="751" spans="2:2" x14ac:dyDescent="0.2">
      <c r="B751" s="37"/>
    </row>
    <row r="752" spans="2:2" x14ac:dyDescent="0.2">
      <c r="B752" s="37"/>
    </row>
    <row r="753" spans="2:2" x14ac:dyDescent="0.2">
      <c r="B753" s="37"/>
    </row>
    <row r="754" spans="2:2" x14ac:dyDescent="0.2">
      <c r="B754" s="37"/>
    </row>
    <row r="755" spans="2:2" x14ac:dyDescent="0.2">
      <c r="B755" s="37"/>
    </row>
    <row r="756" spans="2:2" x14ac:dyDescent="0.2">
      <c r="B756" s="37"/>
    </row>
    <row r="757" spans="2:2" x14ac:dyDescent="0.2">
      <c r="B757" s="37"/>
    </row>
    <row r="758" spans="2:2" x14ac:dyDescent="0.2">
      <c r="B758" s="37"/>
    </row>
    <row r="759" spans="2:2" x14ac:dyDescent="0.2">
      <c r="B759" s="37"/>
    </row>
    <row r="760" spans="2:2" x14ac:dyDescent="0.2">
      <c r="B760" s="37"/>
    </row>
    <row r="761" spans="2:2" x14ac:dyDescent="0.2">
      <c r="B761" s="37"/>
    </row>
    <row r="762" spans="2:2" x14ac:dyDescent="0.2">
      <c r="B762" s="37"/>
    </row>
    <row r="763" spans="2:2" x14ac:dyDescent="0.2">
      <c r="B763" s="37"/>
    </row>
    <row r="764" spans="2:2" x14ac:dyDescent="0.2">
      <c r="B764" s="37"/>
    </row>
    <row r="765" spans="2:2" x14ac:dyDescent="0.2">
      <c r="B765" s="37"/>
    </row>
    <row r="766" spans="2:2" x14ac:dyDescent="0.2">
      <c r="B766" s="37"/>
    </row>
    <row r="767" spans="2:2" x14ac:dyDescent="0.2">
      <c r="B767" s="37"/>
    </row>
    <row r="768" spans="2:2" x14ac:dyDescent="0.2">
      <c r="B768" s="37"/>
    </row>
    <row r="769" spans="2:2" x14ac:dyDescent="0.2">
      <c r="B769" s="37"/>
    </row>
    <row r="770" spans="2:2" x14ac:dyDescent="0.2">
      <c r="B770" s="37"/>
    </row>
    <row r="771" spans="2:2" x14ac:dyDescent="0.2">
      <c r="B771" s="37"/>
    </row>
    <row r="772" spans="2:2" x14ac:dyDescent="0.2">
      <c r="B772" s="37"/>
    </row>
    <row r="773" spans="2:2" x14ac:dyDescent="0.2">
      <c r="B773" s="37"/>
    </row>
    <row r="774" spans="2:2" x14ac:dyDescent="0.2">
      <c r="B774" s="37"/>
    </row>
    <row r="775" spans="2:2" x14ac:dyDescent="0.2">
      <c r="B775" s="37"/>
    </row>
    <row r="776" spans="2:2" x14ac:dyDescent="0.2">
      <c r="B776" s="37"/>
    </row>
    <row r="777" spans="2:2" x14ac:dyDescent="0.2">
      <c r="B777" s="37"/>
    </row>
    <row r="778" spans="2:2" x14ac:dyDescent="0.2">
      <c r="B778" s="37"/>
    </row>
    <row r="779" spans="2:2" x14ac:dyDescent="0.2">
      <c r="B779" s="37"/>
    </row>
    <row r="780" spans="2:2" x14ac:dyDescent="0.2">
      <c r="B780" s="37"/>
    </row>
    <row r="781" spans="2:2" x14ac:dyDescent="0.2">
      <c r="B781" s="37"/>
    </row>
    <row r="782" spans="2:2" x14ac:dyDescent="0.2">
      <c r="B782" s="37"/>
    </row>
    <row r="783" spans="2:2" x14ac:dyDescent="0.2">
      <c r="B783" s="37"/>
    </row>
    <row r="784" spans="2:2" x14ac:dyDescent="0.2">
      <c r="B784" s="37"/>
    </row>
    <row r="785" spans="2:2" x14ac:dyDescent="0.2">
      <c r="B785" s="37"/>
    </row>
    <row r="786" spans="2:2" x14ac:dyDescent="0.2">
      <c r="B786" s="37"/>
    </row>
    <row r="787" spans="2:2" x14ac:dyDescent="0.2">
      <c r="B787" s="37"/>
    </row>
    <row r="788" spans="2:2" x14ac:dyDescent="0.2">
      <c r="B788" s="37"/>
    </row>
    <row r="789" spans="2:2" x14ac:dyDescent="0.2">
      <c r="B789" s="37"/>
    </row>
    <row r="790" spans="2:2" x14ac:dyDescent="0.2">
      <c r="B790" s="37"/>
    </row>
    <row r="791" spans="2:2" x14ac:dyDescent="0.2">
      <c r="B791" s="37"/>
    </row>
    <row r="792" spans="2:2" x14ac:dyDescent="0.2">
      <c r="B792" s="37"/>
    </row>
    <row r="793" spans="2:2" x14ac:dyDescent="0.2">
      <c r="B793" s="37"/>
    </row>
    <row r="794" spans="2:2" x14ac:dyDescent="0.2">
      <c r="B794" s="37"/>
    </row>
    <row r="795" spans="2:2" x14ac:dyDescent="0.2">
      <c r="B795" s="37"/>
    </row>
    <row r="796" spans="2:2" x14ac:dyDescent="0.2">
      <c r="B796" s="37"/>
    </row>
    <row r="797" spans="2:2" x14ac:dyDescent="0.2">
      <c r="B797" s="37"/>
    </row>
    <row r="798" spans="2:2" x14ac:dyDescent="0.2">
      <c r="B798" s="37"/>
    </row>
    <row r="799" spans="2:2" x14ac:dyDescent="0.2">
      <c r="B799" s="37"/>
    </row>
    <row r="800" spans="2:2" x14ac:dyDescent="0.2">
      <c r="B800" s="37"/>
    </row>
    <row r="801" spans="2:2" x14ac:dyDescent="0.2">
      <c r="B801" s="37"/>
    </row>
    <row r="802" spans="2:2" x14ac:dyDescent="0.2">
      <c r="B802" s="37"/>
    </row>
    <row r="803" spans="2:2" x14ac:dyDescent="0.2">
      <c r="B803" s="37"/>
    </row>
    <row r="804" spans="2:2" x14ac:dyDescent="0.2">
      <c r="B804" s="37"/>
    </row>
    <row r="805" spans="2:2" x14ac:dyDescent="0.2">
      <c r="B805" s="37"/>
    </row>
    <row r="806" spans="2:2" x14ac:dyDescent="0.2">
      <c r="B806" s="37"/>
    </row>
    <row r="807" spans="2:2" x14ac:dyDescent="0.2">
      <c r="B807" s="37"/>
    </row>
    <row r="808" spans="2:2" x14ac:dyDescent="0.2">
      <c r="B808" s="37"/>
    </row>
    <row r="809" spans="2:2" x14ac:dyDescent="0.2">
      <c r="B809" s="37"/>
    </row>
    <row r="810" spans="2:2" x14ac:dyDescent="0.2">
      <c r="B810" s="37"/>
    </row>
    <row r="811" spans="2:2" x14ac:dyDescent="0.2">
      <c r="B811" s="37"/>
    </row>
    <row r="812" spans="2:2" x14ac:dyDescent="0.2">
      <c r="B812" s="37"/>
    </row>
    <row r="813" spans="2:2" x14ac:dyDescent="0.2">
      <c r="B813" s="37"/>
    </row>
    <row r="814" spans="2:2" x14ac:dyDescent="0.2">
      <c r="B814" s="37"/>
    </row>
    <row r="815" spans="2:2" x14ac:dyDescent="0.2">
      <c r="B815" s="37"/>
    </row>
    <row r="816" spans="2:2" x14ac:dyDescent="0.2">
      <c r="B816" s="37"/>
    </row>
    <row r="817" spans="2:2" x14ac:dyDescent="0.2">
      <c r="B817" s="37"/>
    </row>
    <row r="818" spans="2:2" x14ac:dyDescent="0.2">
      <c r="B818" s="37"/>
    </row>
    <row r="819" spans="2:2" x14ac:dyDescent="0.2">
      <c r="B819" s="37"/>
    </row>
    <row r="820" spans="2:2" x14ac:dyDescent="0.2">
      <c r="B820" s="37"/>
    </row>
    <row r="821" spans="2:2" x14ac:dyDescent="0.2">
      <c r="B821" s="37"/>
    </row>
    <row r="822" spans="2:2" x14ac:dyDescent="0.2">
      <c r="B822" s="37"/>
    </row>
    <row r="823" spans="2:2" x14ac:dyDescent="0.2">
      <c r="B823" s="37"/>
    </row>
    <row r="824" spans="2:2" x14ac:dyDescent="0.2">
      <c r="B824" s="37"/>
    </row>
    <row r="825" spans="2:2" x14ac:dyDescent="0.2">
      <c r="B825" s="37"/>
    </row>
    <row r="826" spans="2:2" x14ac:dyDescent="0.2">
      <c r="B826" s="37"/>
    </row>
    <row r="827" spans="2:2" x14ac:dyDescent="0.2">
      <c r="B827" s="37"/>
    </row>
    <row r="828" spans="2:2" x14ac:dyDescent="0.2">
      <c r="B828" s="37"/>
    </row>
    <row r="829" spans="2:2" x14ac:dyDescent="0.2">
      <c r="B829" s="37"/>
    </row>
    <row r="830" spans="2:2" x14ac:dyDescent="0.2">
      <c r="B830" s="37"/>
    </row>
    <row r="831" spans="2:2" x14ac:dyDescent="0.2">
      <c r="B831" s="37"/>
    </row>
    <row r="832" spans="2:2" x14ac:dyDescent="0.2">
      <c r="B832" s="37"/>
    </row>
    <row r="833" spans="2:2" x14ac:dyDescent="0.2">
      <c r="B833" s="37"/>
    </row>
    <row r="834" spans="2:2" x14ac:dyDescent="0.2">
      <c r="B834" s="37"/>
    </row>
    <row r="835" spans="2:2" x14ac:dyDescent="0.2">
      <c r="B835" s="37"/>
    </row>
    <row r="836" spans="2:2" x14ac:dyDescent="0.2">
      <c r="B836" s="37"/>
    </row>
    <row r="837" spans="2:2" x14ac:dyDescent="0.2">
      <c r="B837" s="37"/>
    </row>
    <row r="838" spans="2:2" x14ac:dyDescent="0.2">
      <c r="B838" s="37"/>
    </row>
    <row r="839" spans="2:2" x14ac:dyDescent="0.2">
      <c r="B839" s="37"/>
    </row>
    <row r="840" spans="2:2" x14ac:dyDescent="0.2">
      <c r="B840" s="37"/>
    </row>
    <row r="841" spans="2:2" x14ac:dyDescent="0.2">
      <c r="B841" s="37"/>
    </row>
    <row r="842" spans="2:2" x14ac:dyDescent="0.2">
      <c r="B842" s="37"/>
    </row>
    <row r="843" spans="2:2" x14ac:dyDescent="0.2">
      <c r="B843" s="37"/>
    </row>
    <row r="844" spans="2:2" x14ac:dyDescent="0.2">
      <c r="B844" s="37"/>
    </row>
    <row r="845" spans="2:2" x14ac:dyDescent="0.2">
      <c r="B845" s="37"/>
    </row>
    <row r="846" spans="2:2" x14ac:dyDescent="0.2">
      <c r="B846" s="37"/>
    </row>
    <row r="847" spans="2:2" x14ac:dyDescent="0.2">
      <c r="B847" s="37"/>
    </row>
    <row r="848" spans="2:2" x14ac:dyDescent="0.2">
      <c r="B848" s="37"/>
    </row>
    <row r="849" spans="2:2" x14ac:dyDescent="0.2">
      <c r="B849" s="37"/>
    </row>
    <row r="850" spans="2:2" x14ac:dyDescent="0.2">
      <c r="B850" s="37"/>
    </row>
    <row r="851" spans="2:2" x14ac:dyDescent="0.2">
      <c r="B851" s="37"/>
    </row>
    <row r="852" spans="2:2" x14ac:dyDescent="0.2">
      <c r="B852" s="37"/>
    </row>
    <row r="853" spans="2:2" x14ac:dyDescent="0.2">
      <c r="B853" s="37"/>
    </row>
    <row r="854" spans="2:2" x14ac:dyDescent="0.2">
      <c r="B854" s="37"/>
    </row>
    <row r="855" spans="2:2" x14ac:dyDescent="0.2">
      <c r="B855" s="37"/>
    </row>
    <row r="856" spans="2:2" x14ac:dyDescent="0.2">
      <c r="B856" s="37"/>
    </row>
    <row r="857" spans="2:2" x14ac:dyDescent="0.2">
      <c r="B857" s="37"/>
    </row>
    <row r="858" spans="2:2" x14ac:dyDescent="0.2">
      <c r="B858" s="37"/>
    </row>
    <row r="859" spans="2:2" x14ac:dyDescent="0.2">
      <c r="B859" s="37"/>
    </row>
    <row r="860" spans="2:2" x14ac:dyDescent="0.2">
      <c r="B860" s="37"/>
    </row>
    <row r="861" spans="2:2" x14ac:dyDescent="0.2">
      <c r="B861" s="37"/>
    </row>
    <row r="862" spans="2:2" x14ac:dyDescent="0.2">
      <c r="B862" s="37"/>
    </row>
    <row r="863" spans="2:2" x14ac:dyDescent="0.2">
      <c r="B863" s="37"/>
    </row>
    <row r="864" spans="2:2" x14ac:dyDescent="0.2">
      <c r="B864" s="37"/>
    </row>
    <row r="865" spans="2:2" x14ac:dyDescent="0.2">
      <c r="B865" s="37"/>
    </row>
    <row r="866" spans="2:2" x14ac:dyDescent="0.2">
      <c r="B866" s="37"/>
    </row>
    <row r="867" spans="2:2" x14ac:dyDescent="0.2">
      <c r="B867" s="37"/>
    </row>
    <row r="868" spans="2:2" x14ac:dyDescent="0.2">
      <c r="B868" s="37"/>
    </row>
    <row r="869" spans="2:2" x14ac:dyDescent="0.2">
      <c r="B869" s="37"/>
    </row>
    <row r="870" spans="2:2" x14ac:dyDescent="0.2">
      <c r="B870" s="37"/>
    </row>
    <row r="871" spans="2:2" x14ac:dyDescent="0.2">
      <c r="B871" s="37"/>
    </row>
    <row r="872" spans="2:2" x14ac:dyDescent="0.2">
      <c r="B872" s="37"/>
    </row>
    <row r="873" spans="2:2" x14ac:dyDescent="0.2">
      <c r="B873" s="37"/>
    </row>
    <row r="874" spans="2:2" x14ac:dyDescent="0.2">
      <c r="B874" s="37"/>
    </row>
    <row r="875" spans="2:2" x14ac:dyDescent="0.2">
      <c r="B875" s="37"/>
    </row>
    <row r="876" spans="2:2" x14ac:dyDescent="0.2">
      <c r="B876" s="37"/>
    </row>
    <row r="877" spans="2:2" x14ac:dyDescent="0.2">
      <c r="B877" s="37"/>
    </row>
    <row r="878" spans="2:2" x14ac:dyDescent="0.2">
      <c r="B878" s="37"/>
    </row>
    <row r="879" spans="2:2" x14ac:dyDescent="0.2">
      <c r="B879" s="37"/>
    </row>
    <row r="880" spans="2:2" x14ac:dyDescent="0.2">
      <c r="B880" s="37"/>
    </row>
    <row r="881" spans="2:2" x14ac:dyDescent="0.2">
      <c r="B881" s="37"/>
    </row>
    <row r="882" spans="2:2" x14ac:dyDescent="0.2">
      <c r="B882" s="37"/>
    </row>
    <row r="883" spans="2:2" x14ac:dyDescent="0.2">
      <c r="B883" s="37"/>
    </row>
    <row r="884" spans="2:2" x14ac:dyDescent="0.2">
      <c r="B884" s="37"/>
    </row>
    <row r="885" spans="2:2" x14ac:dyDescent="0.2">
      <c r="B885" s="37"/>
    </row>
    <row r="886" spans="2:2" x14ac:dyDescent="0.2">
      <c r="B886" s="37"/>
    </row>
    <row r="887" spans="2:2" x14ac:dyDescent="0.2">
      <c r="B887" s="37"/>
    </row>
    <row r="888" spans="2:2" x14ac:dyDescent="0.2">
      <c r="B888" s="37"/>
    </row>
    <row r="889" spans="2:2" x14ac:dyDescent="0.2">
      <c r="B889" s="37"/>
    </row>
    <row r="890" spans="2:2" x14ac:dyDescent="0.2">
      <c r="B890" s="37"/>
    </row>
    <row r="891" spans="2:2" x14ac:dyDescent="0.2">
      <c r="B891" s="37"/>
    </row>
    <row r="892" spans="2:2" x14ac:dyDescent="0.2">
      <c r="B892" s="37"/>
    </row>
    <row r="893" spans="2:2" x14ac:dyDescent="0.2">
      <c r="B893" s="37"/>
    </row>
    <row r="894" spans="2:2" x14ac:dyDescent="0.2">
      <c r="B894" s="37"/>
    </row>
    <row r="895" spans="2:2" x14ac:dyDescent="0.2">
      <c r="B895" s="37"/>
    </row>
    <row r="896" spans="2:2" x14ac:dyDescent="0.2">
      <c r="B896" s="37"/>
    </row>
    <row r="897" spans="2:2" x14ac:dyDescent="0.2">
      <c r="B897" s="37"/>
    </row>
    <row r="898" spans="2:2" x14ac:dyDescent="0.2">
      <c r="B898" s="37"/>
    </row>
    <row r="899" spans="2:2" x14ac:dyDescent="0.2">
      <c r="B899" s="37"/>
    </row>
    <row r="900" spans="2:2" x14ac:dyDescent="0.2">
      <c r="B900" s="37"/>
    </row>
    <row r="901" spans="2:2" x14ac:dyDescent="0.2">
      <c r="B901" s="37"/>
    </row>
    <row r="902" spans="2:2" x14ac:dyDescent="0.2">
      <c r="B902" s="37"/>
    </row>
    <row r="903" spans="2:2" x14ac:dyDescent="0.2">
      <c r="B903" s="37"/>
    </row>
    <row r="904" spans="2:2" x14ac:dyDescent="0.2">
      <c r="B904" s="37"/>
    </row>
    <row r="905" spans="2:2" x14ac:dyDescent="0.2">
      <c r="B905" s="37"/>
    </row>
    <row r="906" spans="2:2" x14ac:dyDescent="0.2">
      <c r="B906" s="37"/>
    </row>
    <row r="907" spans="2:2" x14ac:dyDescent="0.2">
      <c r="B907" s="37"/>
    </row>
    <row r="908" spans="2:2" x14ac:dyDescent="0.2">
      <c r="B908" s="37"/>
    </row>
    <row r="909" spans="2:2" x14ac:dyDescent="0.2">
      <c r="B909" s="37"/>
    </row>
    <row r="910" spans="2:2" x14ac:dyDescent="0.2">
      <c r="B910" s="37"/>
    </row>
    <row r="911" spans="2:2" x14ac:dyDescent="0.2">
      <c r="B911" s="37"/>
    </row>
    <row r="912" spans="2:2" x14ac:dyDescent="0.2">
      <c r="B912" s="37"/>
    </row>
    <row r="913" spans="2:2" x14ac:dyDescent="0.2">
      <c r="B913" s="37"/>
    </row>
    <row r="914" spans="2:2" x14ac:dyDescent="0.2">
      <c r="B914" s="37"/>
    </row>
    <row r="915" spans="2:2" x14ac:dyDescent="0.2">
      <c r="B915" s="37"/>
    </row>
    <row r="916" spans="2:2" x14ac:dyDescent="0.2">
      <c r="B916" s="37"/>
    </row>
    <row r="917" spans="2:2" x14ac:dyDescent="0.2">
      <c r="B917" s="37"/>
    </row>
    <row r="918" spans="2:2" x14ac:dyDescent="0.2">
      <c r="B918" s="37"/>
    </row>
    <row r="919" spans="2:2" x14ac:dyDescent="0.2">
      <c r="B919" s="37"/>
    </row>
    <row r="920" spans="2:2" x14ac:dyDescent="0.2">
      <c r="B920" s="37"/>
    </row>
    <row r="921" spans="2:2" x14ac:dyDescent="0.2">
      <c r="B921" s="37"/>
    </row>
    <row r="922" spans="2:2" x14ac:dyDescent="0.2">
      <c r="B922" s="37"/>
    </row>
    <row r="923" spans="2:2" x14ac:dyDescent="0.2">
      <c r="B923" s="37"/>
    </row>
    <row r="924" spans="2:2" x14ac:dyDescent="0.2">
      <c r="B924" s="37"/>
    </row>
    <row r="925" spans="2:2" x14ac:dyDescent="0.2">
      <c r="B925" s="37"/>
    </row>
    <row r="926" spans="2:2" x14ac:dyDescent="0.2">
      <c r="B926" s="37"/>
    </row>
    <row r="927" spans="2:2" x14ac:dyDescent="0.2">
      <c r="B927" s="37"/>
    </row>
    <row r="928" spans="2:2" x14ac:dyDescent="0.2">
      <c r="B928" s="37"/>
    </row>
    <row r="929" spans="2:2" x14ac:dyDescent="0.2">
      <c r="B929" s="37"/>
    </row>
    <row r="930" spans="2:2" x14ac:dyDescent="0.2">
      <c r="B930" s="37"/>
    </row>
    <row r="931" spans="2:2" x14ac:dyDescent="0.2">
      <c r="B931" s="37"/>
    </row>
    <row r="932" spans="2:2" x14ac:dyDescent="0.2">
      <c r="B932" s="37"/>
    </row>
    <row r="933" spans="2:2" x14ac:dyDescent="0.2">
      <c r="B933" s="37"/>
    </row>
    <row r="934" spans="2:2" x14ac:dyDescent="0.2">
      <c r="B934" s="37"/>
    </row>
    <row r="935" spans="2:2" x14ac:dyDescent="0.2">
      <c r="B935" s="37"/>
    </row>
    <row r="936" spans="2:2" x14ac:dyDescent="0.2">
      <c r="B936" s="37"/>
    </row>
    <row r="937" spans="2:2" x14ac:dyDescent="0.2">
      <c r="B937" s="37"/>
    </row>
    <row r="938" spans="2:2" x14ac:dyDescent="0.2">
      <c r="B938" s="37"/>
    </row>
    <row r="939" spans="2:2" x14ac:dyDescent="0.2">
      <c r="B939" s="37"/>
    </row>
    <row r="940" spans="2:2" x14ac:dyDescent="0.2">
      <c r="B940" s="37"/>
    </row>
    <row r="941" spans="2:2" x14ac:dyDescent="0.2">
      <c r="B941" s="37"/>
    </row>
    <row r="942" spans="2:2" x14ac:dyDescent="0.2">
      <c r="B942" s="37"/>
    </row>
    <row r="943" spans="2:2" x14ac:dyDescent="0.2">
      <c r="B943" s="37"/>
    </row>
    <row r="944" spans="2:2" x14ac:dyDescent="0.2">
      <c r="B944" s="37"/>
    </row>
    <row r="945" spans="2:2" x14ac:dyDescent="0.2">
      <c r="B945" s="37"/>
    </row>
    <row r="946" spans="2:2" x14ac:dyDescent="0.2">
      <c r="B946" s="37"/>
    </row>
    <row r="947" spans="2:2" x14ac:dyDescent="0.2">
      <c r="B947" s="37"/>
    </row>
    <row r="948" spans="2:2" x14ac:dyDescent="0.2">
      <c r="B948" s="37"/>
    </row>
    <row r="949" spans="2:2" x14ac:dyDescent="0.2">
      <c r="B949" s="37"/>
    </row>
    <row r="950" spans="2:2" x14ac:dyDescent="0.2">
      <c r="B950" s="37"/>
    </row>
    <row r="951" spans="2:2" x14ac:dyDescent="0.2">
      <c r="B951" s="37"/>
    </row>
    <row r="952" spans="2:2" x14ac:dyDescent="0.2">
      <c r="B952" s="37"/>
    </row>
    <row r="953" spans="2:2" x14ac:dyDescent="0.2">
      <c r="B953" s="37"/>
    </row>
    <row r="954" spans="2:2" x14ac:dyDescent="0.2">
      <c r="B954" s="37"/>
    </row>
    <row r="955" spans="2:2" x14ac:dyDescent="0.2">
      <c r="B955" s="37"/>
    </row>
    <row r="956" spans="2:2" x14ac:dyDescent="0.2">
      <c r="B956" s="37"/>
    </row>
    <row r="957" spans="2:2" x14ac:dyDescent="0.2">
      <c r="B957" s="37"/>
    </row>
    <row r="958" spans="2:2" x14ac:dyDescent="0.2">
      <c r="B958" s="37"/>
    </row>
    <row r="959" spans="2:2" x14ac:dyDescent="0.2">
      <c r="B959" s="37"/>
    </row>
    <row r="960" spans="2:2" x14ac:dyDescent="0.2">
      <c r="B960" s="37"/>
    </row>
    <row r="961" spans="2:2" x14ac:dyDescent="0.2">
      <c r="B961" s="37"/>
    </row>
    <row r="962" spans="2:2" x14ac:dyDescent="0.2">
      <c r="B962" s="37"/>
    </row>
    <row r="963" spans="2:2" x14ac:dyDescent="0.2">
      <c r="B963" s="37"/>
    </row>
    <row r="964" spans="2:2" x14ac:dyDescent="0.2">
      <c r="B964" s="37"/>
    </row>
    <row r="965" spans="2:2" x14ac:dyDescent="0.2">
      <c r="B965" s="37"/>
    </row>
    <row r="966" spans="2:2" x14ac:dyDescent="0.2">
      <c r="B966" s="37"/>
    </row>
    <row r="967" spans="2:2" x14ac:dyDescent="0.2">
      <c r="B967" s="37"/>
    </row>
    <row r="968" spans="2:2" x14ac:dyDescent="0.2">
      <c r="B968" s="37"/>
    </row>
    <row r="969" spans="2:2" x14ac:dyDescent="0.2">
      <c r="B969" s="37"/>
    </row>
    <row r="970" spans="2:2" x14ac:dyDescent="0.2">
      <c r="B970" s="37"/>
    </row>
    <row r="971" spans="2:2" x14ac:dyDescent="0.2">
      <c r="B971" s="37"/>
    </row>
    <row r="972" spans="2:2" x14ac:dyDescent="0.2">
      <c r="B972" s="37"/>
    </row>
    <row r="973" spans="2:2" x14ac:dyDescent="0.2">
      <c r="B973" s="37"/>
    </row>
    <row r="974" spans="2:2" x14ac:dyDescent="0.2">
      <c r="B974" s="37"/>
    </row>
    <row r="975" spans="2:2" x14ac:dyDescent="0.2">
      <c r="B975" s="37"/>
    </row>
    <row r="976" spans="2:2" x14ac:dyDescent="0.2">
      <c r="B976" s="37"/>
    </row>
    <row r="977" spans="2:2" x14ac:dyDescent="0.2">
      <c r="B977" s="37"/>
    </row>
    <row r="978" spans="2:2" x14ac:dyDescent="0.2">
      <c r="B978" s="37"/>
    </row>
    <row r="979" spans="2:2" x14ac:dyDescent="0.2">
      <c r="B979" s="37"/>
    </row>
    <row r="980" spans="2:2" x14ac:dyDescent="0.2">
      <c r="B980" s="37"/>
    </row>
    <row r="981" spans="2:2" x14ac:dyDescent="0.2">
      <c r="B981" s="37"/>
    </row>
    <row r="982" spans="2:2" x14ac:dyDescent="0.2">
      <c r="B982" s="37"/>
    </row>
    <row r="983" spans="2:2" x14ac:dyDescent="0.2">
      <c r="B983" s="37"/>
    </row>
    <row r="984" spans="2:2" x14ac:dyDescent="0.2">
      <c r="B984" s="37"/>
    </row>
    <row r="985" spans="2:2" x14ac:dyDescent="0.2">
      <c r="B985" s="37"/>
    </row>
    <row r="986" spans="2:2" x14ac:dyDescent="0.2">
      <c r="B986" s="37"/>
    </row>
    <row r="987" spans="2:2" x14ac:dyDescent="0.2">
      <c r="B987" s="37"/>
    </row>
    <row r="988" spans="2:2" x14ac:dyDescent="0.2">
      <c r="B988" s="37"/>
    </row>
    <row r="989" spans="2:2" x14ac:dyDescent="0.2">
      <c r="B989" s="37"/>
    </row>
    <row r="990" spans="2:2" x14ac:dyDescent="0.2">
      <c r="B990" s="37"/>
    </row>
    <row r="991" spans="2:2" x14ac:dyDescent="0.2">
      <c r="B991" s="37"/>
    </row>
    <row r="992" spans="2:2" x14ac:dyDescent="0.2">
      <c r="B992" s="37"/>
    </row>
    <row r="993" spans="2:2" x14ac:dyDescent="0.2">
      <c r="B993" s="37"/>
    </row>
    <row r="994" spans="2:2" x14ac:dyDescent="0.2">
      <c r="B994" s="37"/>
    </row>
    <row r="995" spans="2:2" x14ac:dyDescent="0.2">
      <c r="B995" s="37"/>
    </row>
    <row r="996" spans="2:2" x14ac:dyDescent="0.2">
      <c r="B996" s="37"/>
    </row>
    <row r="997" spans="2:2" x14ac:dyDescent="0.2">
      <c r="B997" s="37"/>
    </row>
    <row r="998" spans="2:2" x14ac:dyDescent="0.2">
      <c r="B998" s="37"/>
    </row>
    <row r="999" spans="2:2" x14ac:dyDescent="0.2">
      <c r="B999" s="37"/>
    </row>
    <row r="1000" spans="2:2" x14ac:dyDescent="0.2">
      <c r="B1000" s="37"/>
    </row>
  </sheetData>
  <mergeCells count="4">
    <mergeCell ref="A1:G1"/>
    <mergeCell ref="A14:B14"/>
    <mergeCell ref="F14:G15"/>
    <mergeCell ref="A15:B15"/>
  </mergeCells>
  <dataValidations count="3">
    <dataValidation type="decimal" operator="equal" allowBlank="1" showDropDown="1" showInputMessage="1" showErrorMessage="1" prompt="La valeur de ce champ est égale à 0 ou il doit rester VIDE" sqref="E3:E13" xr:uid="{00000000-0002-0000-0700-000000000000}">
      <formula1>0</formula1>
    </dataValidation>
    <dataValidation type="decimal" operator="equal" allowBlank="1" showDropDown="1" showInputMessage="1" showErrorMessage="1" prompt="La valeur de ce champ est égale à 1 ou il doit rester VIDE" sqref="D3" xr:uid="{00000000-0002-0000-0700-000001000000}">
      <formula1>1</formula1>
    </dataValidation>
    <dataValidation type="decimal" operator="equal" allowBlank="1" showDropDown="1" showInputMessage="1" showErrorMessage="1" prompt="La valeur de ce champ est égale à 2 ou il doit rester VIDE" sqref="C3:C13" xr:uid="{00000000-0002-0000-0700-000002000000}">
      <formula1>2</formula1>
    </dataValidation>
  </dataValidations>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9900FF"/>
  </sheetPr>
  <dimension ref="A1:Z998"/>
  <sheetViews>
    <sheetView workbookViewId="0">
      <selection activeCell="B14" sqref="B14"/>
    </sheetView>
  </sheetViews>
  <sheetFormatPr baseColWidth="10" defaultColWidth="11.1640625" defaultRowHeight="16" x14ac:dyDescent="0.2"/>
  <cols>
    <col min="1" max="1" width="10.5" customWidth="1"/>
    <col min="2" max="2" width="99.6640625" customWidth="1"/>
    <col min="3" max="3" width="10.5" customWidth="1"/>
    <col min="4" max="4" width="11.83203125" customWidth="1"/>
    <col min="5" max="5" width="11.6640625" customWidth="1"/>
    <col min="6" max="7" width="29" customWidth="1"/>
    <col min="8" max="26" width="10.5" customWidth="1"/>
  </cols>
  <sheetData>
    <row r="1" spans="1:26" ht="17" x14ac:dyDescent="0.25">
      <c r="A1" s="153" t="s">
        <v>277</v>
      </c>
      <c r="B1" s="138"/>
      <c r="C1" s="138"/>
      <c r="D1" s="138"/>
      <c r="E1" s="138"/>
      <c r="F1" s="138"/>
      <c r="G1" s="136"/>
      <c r="H1" s="3"/>
      <c r="I1" s="3"/>
      <c r="J1" s="3"/>
      <c r="K1" s="3"/>
      <c r="L1" s="3"/>
      <c r="M1" s="3"/>
      <c r="N1" s="3"/>
      <c r="O1" s="3"/>
      <c r="P1" s="3"/>
      <c r="Q1" s="3"/>
      <c r="R1" s="3"/>
      <c r="S1" s="3"/>
      <c r="T1" s="3"/>
      <c r="U1" s="3"/>
      <c r="V1" s="3"/>
      <c r="W1" s="3"/>
      <c r="X1" s="3"/>
      <c r="Y1" s="3"/>
      <c r="Z1" s="3"/>
    </row>
    <row r="2" spans="1:26" ht="20" x14ac:dyDescent="0.25">
      <c r="A2" s="60" t="s">
        <v>49</v>
      </c>
      <c r="B2" s="8" t="s">
        <v>126</v>
      </c>
      <c r="C2" s="7" t="s">
        <v>51</v>
      </c>
      <c r="D2" s="7" t="s">
        <v>52</v>
      </c>
      <c r="E2" s="7" t="s">
        <v>53</v>
      </c>
      <c r="F2" s="7" t="s">
        <v>137</v>
      </c>
      <c r="G2" s="7" t="s">
        <v>128</v>
      </c>
      <c r="H2" s="3"/>
      <c r="I2" s="3"/>
      <c r="J2" s="3"/>
      <c r="K2" s="3"/>
      <c r="L2" s="3"/>
      <c r="M2" s="3"/>
      <c r="N2" s="3"/>
      <c r="O2" s="3"/>
      <c r="P2" s="3"/>
      <c r="Q2" s="3"/>
      <c r="R2" s="3"/>
      <c r="S2" s="3"/>
      <c r="T2" s="3"/>
      <c r="U2" s="3"/>
      <c r="V2" s="3"/>
      <c r="W2" s="3"/>
      <c r="X2" s="3"/>
      <c r="Y2" s="3"/>
      <c r="Z2" s="3"/>
    </row>
    <row r="3" spans="1:26" ht="19" x14ac:dyDescent="0.25">
      <c r="A3" s="62">
        <v>1</v>
      </c>
      <c r="B3" s="17" t="s">
        <v>278</v>
      </c>
      <c r="C3" s="34"/>
      <c r="D3" s="35"/>
      <c r="E3" s="36"/>
      <c r="F3" s="59"/>
      <c r="G3" s="83" t="s">
        <v>177</v>
      </c>
    </row>
    <row r="4" spans="1:26" ht="19" x14ac:dyDescent="0.25">
      <c r="A4" s="62">
        <f t="shared" ref="A4:A15" si="0">A3+1</f>
        <v>2</v>
      </c>
      <c r="B4" s="9" t="s">
        <v>279</v>
      </c>
      <c r="C4" s="34"/>
      <c r="D4" s="35"/>
      <c r="E4" s="36"/>
      <c r="F4" s="59"/>
      <c r="G4" s="83" t="s">
        <v>177</v>
      </c>
    </row>
    <row r="5" spans="1:26" ht="35" x14ac:dyDescent="0.25">
      <c r="A5" s="62">
        <f t="shared" si="0"/>
        <v>3</v>
      </c>
      <c r="B5" s="9" t="s">
        <v>167</v>
      </c>
      <c r="C5" s="34"/>
      <c r="D5" s="35"/>
      <c r="E5" s="36"/>
      <c r="F5" s="59"/>
      <c r="G5" s="59"/>
    </row>
    <row r="6" spans="1:26" ht="19" x14ac:dyDescent="0.25">
      <c r="A6" s="62">
        <f t="shared" si="0"/>
        <v>4</v>
      </c>
      <c r="B6" s="9" t="s">
        <v>280</v>
      </c>
      <c r="C6" s="34"/>
      <c r="D6" s="35"/>
      <c r="E6" s="36"/>
      <c r="F6" s="59"/>
      <c r="G6" s="59"/>
    </row>
    <row r="7" spans="1:26" ht="19" x14ac:dyDescent="0.25">
      <c r="A7" s="62">
        <f t="shared" si="0"/>
        <v>5</v>
      </c>
      <c r="B7" s="9" t="s">
        <v>281</v>
      </c>
      <c r="C7" s="34"/>
      <c r="D7" s="35"/>
      <c r="E7" s="36"/>
      <c r="F7" s="59"/>
      <c r="G7" s="59"/>
    </row>
    <row r="8" spans="1:26" ht="19" x14ac:dyDescent="0.25">
      <c r="A8" s="62">
        <f t="shared" si="0"/>
        <v>6</v>
      </c>
      <c r="B8" s="9" t="s">
        <v>178</v>
      </c>
      <c r="C8" s="34"/>
      <c r="D8" s="35"/>
      <c r="E8" s="36"/>
      <c r="F8" s="59"/>
      <c r="G8" s="59"/>
    </row>
    <row r="9" spans="1:26" ht="19" x14ac:dyDescent="0.25">
      <c r="A9" s="62">
        <f t="shared" si="0"/>
        <v>7</v>
      </c>
      <c r="B9" s="9" t="s">
        <v>230</v>
      </c>
      <c r="C9" s="34"/>
      <c r="D9" s="35"/>
      <c r="E9" s="36"/>
      <c r="F9" s="59"/>
      <c r="G9" s="59"/>
    </row>
    <row r="10" spans="1:26" ht="19" x14ac:dyDescent="0.25">
      <c r="A10" s="62">
        <f t="shared" si="0"/>
        <v>8</v>
      </c>
      <c r="B10" s="9" t="s">
        <v>231</v>
      </c>
      <c r="C10" s="34"/>
      <c r="D10" s="35"/>
      <c r="E10" s="36"/>
      <c r="F10" s="59"/>
      <c r="G10" s="59"/>
    </row>
    <row r="11" spans="1:26" ht="19" x14ac:dyDescent="0.25">
      <c r="A11" s="62">
        <f t="shared" si="0"/>
        <v>9</v>
      </c>
      <c r="B11" s="9" t="s">
        <v>232</v>
      </c>
      <c r="C11" s="34"/>
      <c r="D11" s="35"/>
      <c r="E11" s="36"/>
      <c r="F11" s="59"/>
      <c r="G11" s="59"/>
    </row>
    <row r="12" spans="1:26" ht="19" x14ac:dyDescent="0.25">
      <c r="A12" s="62">
        <f t="shared" si="0"/>
        <v>10</v>
      </c>
      <c r="B12" s="9" t="s">
        <v>233</v>
      </c>
      <c r="C12" s="34"/>
      <c r="D12" s="35"/>
      <c r="E12" s="36"/>
      <c r="F12" s="59"/>
      <c r="G12" s="59"/>
    </row>
    <row r="13" spans="1:26" ht="35" x14ac:dyDescent="0.25">
      <c r="A13" s="62">
        <f t="shared" si="0"/>
        <v>11</v>
      </c>
      <c r="B13" s="9" t="s">
        <v>234</v>
      </c>
      <c r="C13" s="34"/>
      <c r="D13" s="35"/>
      <c r="E13" s="36"/>
      <c r="F13" s="59"/>
      <c r="G13" s="59"/>
    </row>
    <row r="14" spans="1:26" ht="35" x14ac:dyDescent="0.25">
      <c r="A14" s="62">
        <f t="shared" si="0"/>
        <v>12</v>
      </c>
      <c r="B14" s="9" t="s">
        <v>179</v>
      </c>
      <c r="C14" s="34"/>
      <c r="D14" s="35"/>
      <c r="E14" s="36"/>
      <c r="F14" s="59"/>
      <c r="G14" s="59"/>
    </row>
    <row r="15" spans="1:26" ht="19" x14ac:dyDescent="0.25">
      <c r="A15" s="62">
        <f t="shared" si="0"/>
        <v>13</v>
      </c>
      <c r="B15" s="9" t="s">
        <v>229</v>
      </c>
      <c r="C15" s="34"/>
      <c r="D15" s="35"/>
      <c r="E15" s="36"/>
      <c r="F15" s="59"/>
      <c r="G15" s="59"/>
    </row>
    <row r="16" spans="1:26" x14ac:dyDescent="0.2">
      <c r="A16" s="139" t="s">
        <v>68</v>
      </c>
      <c r="B16" s="136"/>
      <c r="C16" s="29">
        <f>COUNTIF(C3:C15,"2")</f>
        <v>0</v>
      </c>
      <c r="D16" s="30">
        <f>COUNTIF(D3:D15,"1")</f>
        <v>0</v>
      </c>
      <c r="E16" s="31">
        <f>COUNTIF(E3:E15,"0")</f>
        <v>0</v>
      </c>
      <c r="F16" s="160"/>
      <c r="G16" s="131"/>
    </row>
    <row r="17" spans="1:7" x14ac:dyDescent="0.2">
      <c r="A17" s="159" t="s">
        <v>282</v>
      </c>
      <c r="B17" s="136"/>
      <c r="C17" s="29">
        <f t="shared" ref="C17:E17" si="1">SUM(C3:C15)</f>
        <v>0</v>
      </c>
      <c r="D17" s="30">
        <f t="shared" si="1"/>
        <v>0</v>
      </c>
      <c r="E17" s="31">
        <f t="shared" si="1"/>
        <v>0</v>
      </c>
      <c r="F17" s="131"/>
      <c r="G17" s="131"/>
    </row>
    <row r="18" spans="1:7" x14ac:dyDescent="0.2">
      <c r="B18" s="37"/>
    </row>
    <row r="19" spans="1:7" x14ac:dyDescent="0.2">
      <c r="B19" s="37"/>
    </row>
    <row r="20" spans="1:7" x14ac:dyDescent="0.2">
      <c r="B20" s="37"/>
    </row>
    <row r="21" spans="1:7" x14ac:dyDescent="0.2">
      <c r="B21" s="37"/>
    </row>
    <row r="22" spans="1:7" x14ac:dyDescent="0.2">
      <c r="B22" s="37"/>
    </row>
    <row r="23" spans="1:7" x14ac:dyDescent="0.2">
      <c r="B23" s="37"/>
    </row>
    <row r="24" spans="1:7" x14ac:dyDescent="0.2">
      <c r="B24" s="37"/>
    </row>
    <row r="25" spans="1:7" x14ac:dyDescent="0.2">
      <c r="B25" s="37"/>
    </row>
    <row r="26" spans="1:7" x14ac:dyDescent="0.2">
      <c r="B26" s="37"/>
    </row>
    <row r="27" spans="1:7" x14ac:dyDescent="0.2">
      <c r="B27" s="37"/>
    </row>
    <row r="28" spans="1:7" x14ac:dyDescent="0.2">
      <c r="B28" s="37"/>
    </row>
    <row r="29" spans="1:7" x14ac:dyDescent="0.2">
      <c r="B29" s="37"/>
    </row>
    <row r="30" spans="1:7" x14ac:dyDescent="0.2">
      <c r="B30" s="37"/>
    </row>
    <row r="31" spans="1:7" x14ac:dyDescent="0.2">
      <c r="B31" s="37"/>
    </row>
    <row r="32" spans="1:7" x14ac:dyDescent="0.2">
      <c r="B32" s="37"/>
    </row>
    <row r="33" spans="2:2" x14ac:dyDescent="0.2">
      <c r="B33" s="37"/>
    </row>
    <row r="34" spans="2:2" x14ac:dyDescent="0.2">
      <c r="B34" s="37"/>
    </row>
    <row r="35" spans="2:2" x14ac:dyDescent="0.2">
      <c r="B35" s="37"/>
    </row>
    <row r="36" spans="2:2" x14ac:dyDescent="0.2">
      <c r="B36" s="37"/>
    </row>
    <row r="37" spans="2:2" x14ac:dyDescent="0.2">
      <c r="B37" s="37"/>
    </row>
    <row r="38" spans="2:2" x14ac:dyDescent="0.2">
      <c r="B38" s="37"/>
    </row>
    <row r="39" spans="2:2" x14ac:dyDescent="0.2">
      <c r="B39" s="37"/>
    </row>
    <row r="40" spans="2:2" x14ac:dyDescent="0.2">
      <c r="B40" s="37"/>
    </row>
    <row r="41" spans="2:2" x14ac:dyDescent="0.2">
      <c r="B41" s="37"/>
    </row>
    <row r="42" spans="2:2" x14ac:dyDescent="0.2">
      <c r="B42" s="37"/>
    </row>
    <row r="43" spans="2:2" x14ac:dyDescent="0.2">
      <c r="B43" s="37"/>
    </row>
    <row r="44" spans="2:2" x14ac:dyDescent="0.2">
      <c r="B44" s="37"/>
    </row>
    <row r="45" spans="2:2" x14ac:dyDescent="0.2">
      <c r="B45" s="37"/>
    </row>
    <row r="46" spans="2:2" x14ac:dyDescent="0.2">
      <c r="B46" s="37"/>
    </row>
    <row r="47" spans="2:2" x14ac:dyDescent="0.2">
      <c r="B47" s="37"/>
    </row>
    <row r="48" spans="2:2" x14ac:dyDescent="0.2">
      <c r="B48" s="37"/>
    </row>
    <row r="49" spans="2:2" x14ac:dyDescent="0.2">
      <c r="B49" s="37"/>
    </row>
    <row r="50" spans="2:2" x14ac:dyDescent="0.2">
      <c r="B50" s="37"/>
    </row>
    <row r="51" spans="2:2" x14ac:dyDescent="0.2">
      <c r="B51" s="37"/>
    </row>
    <row r="52" spans="2:2" x14ac:dyDescent="0.2">
      <c r="B52" s="37"/>
    </row>
    <row r="53" spans="2:2" x14ac:dyDescent="0.2">
      <c r="B53" s="37"/>
    </row>
    <row r="54" spans="2:2" x14ac:dyDescent="0.2">
      <c r="B54" s="37"/>
    </row>
    <row r="55" spans="2:2" x14ac:dyDescent="0.2">
      <c r="B55" s="37"/>
    </row>
    <row r="56" spans="2:2" x14ac:dyDescent="0.2">
      <c r="B56" s="37"/>
    </row>
    <row r="57" spans="2:2" x14ac:dyDescent="0.2">
      <c r="B57" s="37"/>
    </row>
    <row r="58" spans="2:2" x14ac:dyDescent="0.2">
      <c r="B58" s="37"/>
    </row>
    <row r="59" spans="2:2" x14ac:dyDescent="0.2">
      <c r="B59" s="37"/>
    </row>
    <row r="60" spans="2:2" x14ac:dyDescent="0.2">
      <c r="B60" s="37"/>
    </row>
    <row r="61" spans="2:2" x14ac:dyDescent="0.2">
      <c r="B61" s="37"/>
    </row>
    <row r="62" spans="2:2" x14ac:dyDescent="0.2">
      <c r="B62" s="37"/>
    </row>
    <row r="63" spans="2:2" x14ac:dyDescent="0.2">
      <c r="B63" s="37"/>
    </row>
    <row r="64" spans="2:2" x14ac:dyDescent="0.2">
      <c r="B64" s="37"/>
    </row>
    <row r="65" spans="2:2" x14ac:dyDescent="0.2">
      <c r="B65" s="37"/>
    </row>
    <row r="66" spans="2:2" x14ac:dyDescent="0.2">
      <c r="B66" s="37"/>
    </row>
    <row r="67" spans="2:2" x14ac:dyDescent="0.2">
      <c r="B67" s="37"/>
    </row>
    <row r="68" spans="2:2" x14ac:dyDescent="0.2">
      <c r="B68" s="37"/>
    </row>
    <row r="69" spans="2:2" x14ac:dyDescent="0.2">
      <c r="B69" s="37"/>
    </row>
    <row r="70" spans="2:2" x14ac:dyDescent="0.2">
      <c r="B70" s="37"/>
    </row>
    <row r="71" spans="2:2" x14ac:dyDescent="0.2">
      <c r="B71" s="37"/>
    </row>
    <row r="72" spans="2:2" x14ac:dyDescent="0.2">
      <c r="B72" s="37"/>
    </row>
    <row r="73" spans="2:2" x14ac:dyDescent="0.2">
      <c r="B73" s="37"/>
    </row>
    <row r="74" spans="2:2" x14ac:dyDescent="0.2">
      <c r="B74" s="37"/>
    </row>
    <row r="75" spans="2:2" x14ac:dyDescent="0.2">
      <c r="B75" s="37"/>
    </row>
    <row r="76" spans="2:2" x14ac:dyDescent="0.2">
      <c r="B76" s="37"/>
    </row>
    <row r="77" spans="2:2" x14ac:dyDescent="0.2">
      <c r="B77" s="37"/>
    </row>
    <row r="78" spans="2:2" x14ac:dyDescent="0.2">
      <c r="B78" s="37"/>
    </row>
    <row r="79" spans="2:2" x14ac:dyDescent="0.2">
      <c r="B79" s="37"/>
    </row>
    <row r="80" spans="2:2" x14ac:dyDescent="0.2">
      <c r="B80" s="37"/>
    </row>
    <row r="81" spans="2:2" x14ac:dyDescent="0.2">
      <c r="B81" s="37"/>
    </row>
    <row r="82" spans="2:2" x14ac:dyDescent="0.2">
      <c r="B82" s="37"/>
    </row>
    <row r="83" spans="2:2" x14ac:dyDescent="0.2">
      <c r="B83" s="37"/>
    </row>
    <row r="84" spans="2:2" x14ac:dyDescent="0.2">
      <c r="B84" s="37"/>
    </row>
    <row r="85" spans="2:2" x14ac:dyDescent="0.2">
      <c r="B85" s="37"/>
    </row>
    <row r="86" spans="2:2" x14ac:dyDescent="0.2">
      <c r="B86" s="37"/>
    </row>
    <row r="87" spans="2:2" x14ac:dyDescent="0.2">
      <c r="B87" s="37"/>
    </row>
    <row r="88" spans="2:2" x14ac:dyDescent="0.2">
      <c r="B88" s="37"/>
    </row>
    <row r="89" spans="2:2" x14ac:dyDescent="0.2">
      <c r="B89" s="37"/>
    </row>
    <row r="90" spans="2:2" x14ac:dyDescent="0.2">
      <c r="B90" s="37"/>
    </row>
    <row r="91" spans="2:2" x14ac:dyDescent="0.2">
      <c r="B91" s="37"/>
    </row>
    <row r="92" spans="2:2" x14ac:dyDescent="0.2">
      <c r="B92" s="37"/>
    </row>
    <row r="93" spans="2:2" x14ac:dyDescent="0.2">
      <c r="B93" s="37"/>
    </row>
    <row r="94" spans="2:2" x14ac:dyDescent="0.2">
      <c r="B94" s="37"/>
    </row>
    <row r="95" spans="2:2" x14ac:dyDescent="0.2">
      <c r="B95" s="37"/>
    </row>
    <row r="96" spans="2:2" x14ac:dyDescent="0.2">
      <c r="B96" s="37"/>
    </row>
    <row r="97" spans="2:2" x14ac:dyDescent="0.2">
      <c r="B97" s="37"/>
    </row>
    <row r="98" spans="2:2" x14ac:dyDescent="0.2">
      <c r="B98" s="37"/>
    </row>
    <row r="99" spans="2:2" x14ac:dyDescent="0.2">
      <c r="B99" s="37"/>
    </row>
    <row r="100" spans="2:2" x14ac:dyDescent="0.2">
      <c r="B100" s="37"/>
    </row>
    <row r="101" spans="2:2" x14ac:dyDescent="0.2">
      <c r="B101" s="37"/>
    </row>
    <row r="102" spans="2:2" x14ac:dyDescent="0.2">
      <c r="B102" s="37"/>
    </row>
    <row r="103" spans="2:2" x14ac:dyDescent="0.2">
      <c r="B103" s="37"/>
    </row>
    <row r="104" spans="2:2" x14ac:dyDescent="0.2">
      <c r="B104" s="37"/>
    </row>
    <row r="105" spans="2:2" x14ac:dyDescent="0.2">
      <c r="B105" s="37"/>
    </row>
    <row r="106" spans="2:2" x14ac:dyDescent="0.2">
      <c r="B106" s="37"/>
    </row>
    <row r="107" spans="2:2" x14ac:dyDescent="0.2">
      <c r="B107" s="37"/>
    </row>
    <row r="108" spans="2:2" x14ac:dyDescent="0.2">
      <c r="B108" s="37"/>
    </row>
    <row r="109" spans="2:2" x14ac:dyDescent="0.2">
      <c r="B109" s="37"/>
    </row>
    <row r="110" spans="2:2" x14ac:dyDescent="0.2">
      <c r="B110" s="37"/>
    </row>
    <row r="111" spans="2:2" x14ac:dyDescent="0.2">
      <c r="B111" s="37"/>
    </row>
    <row r="112" spans="2:2" x14ac:dyDescent="0.2">
      <c r="B112" s="37"/>
    </row>
    <row r="113" spans="2:2" x14ac:dyDescent="0.2">
      <c r="B113" s="37"/>
    </row>
    <row r="114" spans="2:2" x14ac:dyDescent="0.2">
      <c r="B114" s="37"/>
    </row>
    <row r="115" spans="2:2" x14ac:dyDescent="0.2">
      <c r="B115" s="37"/>
    </row>
    <row r="116" spans="2:2" x14ac:dyDescent="0.2">
      <c r="B116" s="37"/>
    </row>
    <row r="117" spans="2:2" x14ac:dyDescent="0.2">
      <c r="B117" s="37"/>
    </row>
    <row r="118" spans="2:2" x14ac:dyDescent="0.2">
      <c r="B118" s="37"/>
    </row>
    <row r="119" spans="2:2" x14ac:dyDescent="0.2">
      <c r="B119" s="37"/>
    </row>
    <row r="120" spans="2:2" x14ac:dyDescent="0.2">
      <c r="B120" s="37"/>
    </row>
    <row r="121" spans="2:2" x14ac:dyDescent="0.2">
      <c r="B121" s="37"/>
    </row>
    <row r="122" spans="2:2" x14ac:dyDescent="0.2">
      <c r="B122" s="37"/>
    </row>
    <row r="123" spans="2:2" x14ac:dyDescent="0.2">
      <c r="B123" s="37"/>
    </row>
    <row r="124" spans="2:2" x14ac:dyDescent="0.2">
      <c r="B124" s="37"/>
    </row>
    <row r="125" spans="2:2" x14ac:dyDescent="0.2">
      <c r="B125" s="37"/>
    </row>
    <row r="126" spans="2:2" x14ac:dyDescent="0.2">
      <c r="B126" s="37"/>
    </row>
    <row r="127" spans="2:2" x14ac:dyDescent="0.2">
      <c r="B127" s="37"/>
    </row>
    <row r="128" spans="2:2" x14ac:dyDescent="0.2">
      <c r="B128" s="37"/>
    </row>
    <row r="129" spans="2:2" x14ac:dyDescent="0.2">
      <c r="B129" s="37"/>
    </row>
    <row r="130" spans="2:2" x14ac:dyDescent="0.2">
      <c r="B130" s="37"/>
    </row>
    <row r="131" spans="2:2" x14ac:dyDescent="0.2">
      <c r="B131" s="37"/>
    </row>
    <row r="132" spans="2:2" x14ac:dyDescent="0.2">
      <c r="B132" s="37"/>
    </row>
    <row r="133" spans="2:2" x14ac:dyDescent="0.2">
      <c r="B133" s="37"/>
    </row>
    <row r="134" spans="2:2" x14ac:dyDescent="0.2">
      <c r="B134" s="37"/>
    </row>
    <row r="135" spans="2:2" x14ac:dyDescent="0.2">
      <c r="B135" s="37"/>
    </row>
    <row r="136" spans="2:2" x14ac:dyDescent="0.2">
      <c r="B136" s="37"/>
    </row>
    <row r="137" spans="2:2" x14ac:dyDescent="0.2">
      <c r="B137" s="37"/>
    </row>
    <row r="138" spans="2:2" x14ac:dyDescent="0.2">
      <c r="B138" s="37"/>
    </row>
    <row r="139" spans="2:2" x14ac:dyDescent="0.2">
      <c r="B139" s="37"/>
    </row>
    <row r="140" spans="2:2" x14ac:dyDescent="0.2">
      <c r="B140" s="37"/>
    </row>
    <row r="141" spans="2:2" x14ac:dyDescent="0.2">
      <c r="B141" s="37"/>
    </row>
    <row r="142" spans="2:2" x14ac:dyDescent="0.2">
      <c r="B142" s="37"/>
    </row>
    <row r="143" spans="2:2" x14ac:dyDescent="0.2">
      <c r="B143" s="37"/>
    </row>
    <row r="144" spans="2:2" x14ac:dyDescent="0.2">
      <c r="B144" s="37"/>
    </row>
    <row r="145" spans="2:2" x14ac:dyDescent="0.2">
      <c r="B145" s="37"/>
    </row>
    <row r="146" spans="2:2" x14ac:dyDescent="0.2">
      <c r="B146" s="37"/>
    </row>
    <row r="147" spans="2:2" x14ac:dyDescent="0.2">
      <c r="B147" s="37"/>
    </row>
    <row r="148" spans="2:2" x14ac:dyDescent="0.2">
      <c r="B148" s="37"/>
    </row>
    <row r="149" spans="2:2" x14ac:dyDescent="0.2">
      <c r="B149" s="37"/>
    </row>
    <row r="150" spans="2:2" x14ac:dyDescent="0.2">
      <c r="B150" s="37"/>
    </row>
    <row r="151" spans="2:2" x14ac:dyDescent="0.2">
      <c r="B151" s="37"/>
    </row>
    <row r="152" spans="2:2" x14ac:dyDescent="0.2">
      <c r="B152" s="37"/>
    </row>
    <row r="153" spans="2:2" x14ac:dyDescent="0.2">
      <c r="B153" s="37"/>
    </row>
    <row r="154" spans="2:2" x14ac:dyDescent="0.2">
      <c r="B154" s="37"/>
    </row>
    <row r="155" spans="2:2" x14ac:dyDescent="0.2">
      <c r="B155" s="37"/>
    </row>
    <row r="156" spans="2:2" x14ac:dyDescent="0.2">
      <c r="B156" s="37"/>
    </row>
    <row r="157" spans="2:2" x14ac:dyDescent="0.2">
      <c r="B157" s="37"/>
    </row>
    <row r="158" spans="2:2" x14ac:dyDescent="0.2">
      <c r="B158" s="37"/>
    </row>
    <row r="159" spans="2:2" x14ac:dyDescent="0.2">
      <c r="B159" s="37"/>
    </row>
    <row r="160" spans="2:2" x14ac:dyDescent="0.2">
      <c r="B160" s="37"/>
    </row>
    <row r="161" spans="2:2" x14ac:dyDescent="0.2">
      <c r="B161" s="37"/>
    </row>
    <row r="162" spans="2:2" x14ac:dyDescent="0.2">
      <c r="B162" s="37"/>
    </row>
    <row r="163" spans="2:2" x14ac:dyDescent="0.2">
      <c r="B163" s="37"/>
    </row>
    <row r="164" spans="2:2" x14ac:dyDescent="0.2">
      <c r="B164" s="37"/>
    </row>
    <row r="165" spans="2:2" x14ac:dyDescent="0.2">
      <c r="B165" s="37"/>
    </row>
    <row r="166" spans="2:2" x14ac:dyDescent="0.2">
      <c r="B166" s="37"/>
    </row>
    <row r="167" spans="2:2" x14ac:dyDescent="0.2">
      <c r="B167" s="37"/>
    </row>
    <row r="168" spans="2:2" x14ac:dyDescent="0.2">
      <c r="B168" s="37"/>
    </row>
    <row r="169" spans="2:2" x14ac:dyDescent="0.2">
      <c r="B169" s="37"/>
    </row>
    <row r="170" spans="2:2" x14ac:dyDescent="0.2">
      <c r="B170" s="37"/>
    </row>
    <row r="171" spans="2:2" x14ac:dyDescent="0.2">
      <c r="B171" s="37"/>
    </row>
    <row r="172" spans="2:2" x14ac:dyDescent="0.2">
      <c r="B172" s="37"/>
    </row>
    <row r="173" spans="2:2" x14ac:dyDescent="0.2">
      <c r="B173" s="37"/>
    </row>
    <row r="174" spans="2:2" x14ac:dyDescent="0.2">
      <c r="B174" s="37"/>
    </row>
    <row r="175" spans="2:2" x14ac:dyDescent="0.2">
      <c r="B175" s="37"/>
    </row>
    <row r="176" spans="2:2" x14ac:dyDescent="0.2">
      <c r="B176" s="37"/>
    </row>
    <row r="177" spans="2:2" x14ac:dyDescent="0.2">
      <c r="B177" s="37"/>
    </row>
    <row r="178" spans="2:2" x14ac:dyDescent="0.2">
      <c r="B178" s="37"/>
    </row>
    <row r="179" spans="2:2" x14ac:dyDescent="0.2">
      <c r="B179" s="37"/>
    </row>
    <row r="180" spans="2:2" x14ac:dyDescent="0.2">
      <c r="B180" s="37"/>
    </row>
    <row r="181" spans="2:2" x14ac:dyDescent="0.2">
      <c r="B181" s="37"/>
    </row>
    <row r="182" spans="2:2" x14ac:dyDescent="0.2">
      <c r="B182" s="37"/>
    </row>
    <row r="183" spans="2:2" x14ac:dyDescent="0.2">
      <c r="B183" s="37"/>
    </row>
    <row r="184" spans="2:2" x14ac:dyDescent="0.2">
      <c r="B184" s="37"/>
    </row>
    <row r="185" spans="2:2" x14ac:dyDescent="0.2">
      <c r="B185" s="37"/>
    </row>
    <row r="186" spans="2:2" x14ac:dyDescent="0.2">
      <c r="B186" s="37"/>
    </row>
    <row r="187" spans="2:2" x14ac:dyDescent="0.2">
      <c r="B187" s="37"/>
    </row>
    <row r="188" spans="2:2" x14ac:dyDescent="0.2">
      <c r="B188" s="37"/>
    </row>
    <row r="189" spans="2:2" x14ac:dyDescent="0.2">
      <c r="B189" s="37"/>
    </row>
    <row r="190" spans="2:2" x14ac:dyDescent="0.2">
      <c r="B190" s="37"/>
    </row>
    <row r="191" spans="2:2" x14ac:dyDescent="0.2">
      <c r="B191" s="37"/>
    </row>
    <row r="192" spans="2:2" x14ac:dyDescent="0.2">
      <c r="B192" s="37"/>
    </row>
    <row r="193" spans="2:2" x14ac:dyDescent="0.2">
      <c r="B193" s="37"/>
    </row>
    <row r="194" spans="2:2" x14ac:dyDescent="0.2">
      <c r="B194" s="37"/>
    </row>
    <row r="195" spans="2:2" x14ac:dyDescent="0.2">
      <c r="B195" s="37"/>
    </row>
    <row r="196" spans="2:2" x14ac:dyDescent="0.2">
      <c r="B196" s="37"/>
    </row>
    <row r="197" spans="2:2" x14ac:dyDescent="0.2">
      <c r="B197" s="37"/>
    </row>
    <row r="198" spans="2:2" x14ac:dyDescent="0.2">
      <c r="B198" s="37"/>
    </row>
    <row r="199" spans="2:2" x14ac:dyDescent="0.2">
      <c r="B199" s="37"/>
    </row>
    <row r="200" spans="2:2" x14ac:dyDescent="0.2">
      <c r="B200" s="37"/>
    </row>
    <row r="201" spans="2:2" x14ac:dyDescent="0.2">
      <c r="B201" s="37"/>
    </row>
    <row r="202" spans="2:2" x14ac:dyDescent="0.2">
      <c r="B202" s="37"/>
    </row>
    <row r="203" spans="2:2" x14ac:dyDescent="0.2">
      <c r="B203" s="37"/>
    </row>
    <row r="204" spans="2:2" x14ac:dyDescent="0.2">
      <c r="B204" s="37"/>
    </row>
    <row r="205" spans="2:2" x14ac:dyDescent="0.2">
      <c r="B205" s="37"/>
    </row>
    <row r="206" spans="2:2" x14ac:dyDescent="0.2">
      <c r="B206" s="37"/>
    </row>
    <row r="207" spans="2:2" x14ac:dyDescent="0.2">
      <c r="B207" s="37"/>
    </row>
    <row r="208" spans="2:2" x14ac:dyDescent="0.2">
      <c r="B208" s="37"/>
    </row>
    <row r="209" spans="2:2" x14ac:dyDescent="0.2">
      <c r="B209" s="37"/>
    </row>
    <row r="210" spans="2:2" x14ac:dyDescent="0.2">
      <c r="B210" s="37"/>
    </row>
    <row r="211" spans="2:2" x14ac:dyDescent="0.2">
      <c r="B211" s="37"/>
    </row>
    <row r="212" spans="2:2" x14ac:dyDescent="0.2">
      <c r="B212" s="37"/>
    </row>
    <row r="213" spans="2:2" x14ac:dyDescent="0.2">
      <c r="B213" s="37"/>
    </row>
    <row r="214" spans="2:2" x14ac:dyDescent="0.2">
      <c r="B214" s="37"/>
    </row>
    <row r="215" spans="2:2" x14ac:dyDescent="0.2">
      <c r="B215" s="37"/>
    </row>
    <row r="216" spans="2:2" x14ac:dyDescent="0.2">
      <c r="B216" s="37"/>
    </row>
    <row r="217" spans="2:2" x14ac:dyDescent="0.2">
      <c r="B217" s="37"/>
    </row>
    <row r="218" spans="2:2" x14ac:dyDescent="0.2">
      <c r="B218" s="37"/>
    </row>
    <row r="219" spans="2:2" x14ac:dyDescent="0.2">
      <c r="B219" s="37"/>
    </row>
    <row r="220" spans="2:2" x14ac:dyDescent="0.2">
      <c r="B220" s="37"/>
    </row>
    <row r="221" spans="2:2" x14ac:dyDescent="0.2">
      <c r="B221" s="37"/>
    </row>
    <row r="222" spans="2:2" x14ac:dyDescent="0.2">
      <c r="B222" s="37"/>
    </row>
    <row r="223" spans="2:2" x14ac:dyDescent="0.2">
      <c r="B223" s="37"/>
    </row>
    <row r="224" spans="2:2" x14ac:dyDescent="0.2">
      <c r="B224" s="37"/>
    </row>
    <row r="225" spans="2:2" x14ac:dyDescent="0.2">
      <c r="B225" s="37"/>
    </row>
    <row r="226" spans="2:2" x14ac:dyDescent="0.2">
      <c r="B226" s="37"/>
    </row>
    <row r="227" spans="2:2" x14ac:dyDescent="0.2">
      <c r="B227" s="37"/>
    </row>
    <row r="228" spans="2:2" x14ac:dyDescent="0.2">
      <c r="B228" s="37"/>
    </row>
    <row r="229" spans="2:2" x14ac:dyDescent="0.2">
      <c r="B229" s="37"/>
    </row>
    <row r="230" spans="2:2" x14ac:dyDescent="0.2">
      <c r="B230" s="37"/>
    </row>
    <row r="231" spans="2:2" x14ac:dyDescent="0.2">
      <c r="B231" s="37"/>
    </row>
    <row r="232" spans="2:2" x14ac:dyDescent="0.2">
      <c r="B232" s="37"/>
    </row>
    <row r="233" spans="2:2" x14ac:dyDescent="0.2">
      <c r="B233" s="37"/>
    </row>
    <row r="234" spans="2:2" x14ac:dyDescent="0.2">
      <c r="B234" s="37"/>
    </row>
    <row r="235" spans="2:2" x14ac:dyDescent="0.2">
      <c r="B235" s="37"/>
    </row>
    <row r="236" spans="2:2" x14ac:dyDescent="0.2">
      <c r="B236" s="37"/>
    </row>
    <row r="237" spans="2:2" x14ac:dyDescent="0.2">
      <c r="B237" s="37"/>
    </row>
    <row r="238" spans="2:2" x14ac:dyDescent="0.2">
      <c r="B238" s="37"/>
    </row>
    <row r="239" spans="2:2" x14ac:dyDescent="0.2">
      <c r="B239" s="37"/>
    </row>
    <row r="240" spans="2:2" x14ac:dyDescent="0.2">
      <c r="B240" s="37"/>
    </row>
    <row r="241" spans="2:2" x14ac:dyDescent="0.2">
      <c r="B241" s="37"/>
    </row>
    <row r="242" spans="2:2" x14ac:dyDescent="0.2">
      <c r="B242" s="37"/>
    </row>
    <row r="243" spans="2:2" x14ac:dyDescent="0.2">
      <c r="B243" s="37"/>
    </row>
    <row r="244" spans="2:2" x14ac:dyDescent="0.2">
      <c r="B244" s="37"/>
    </row>
    <row r="245" spans="2:2" x14ac:dyDescent="0.2">
      <c r="B245" s="37"/>
    </row>
    <row r="246" spans="2:2" x14ac:dyDescent="0.2">
      <c r="B246" s="37"/>
    </row>
    <row r="247" spans="2:2" x14ac:dyDescent="0.2">
      <c r="B247" s="37"/>
    </row>
    <row r="248" spans="2:2" x14ac:dyDescent="0.2">
      <c r="B248" s="37"/>
    </row>
    <row r="249" spans="2:2" x14ac:dyDescent="0.2">
      <c r="B249" s="37"/>
    </row>
    <row r="250" spans="2:2" x14ac:dyDescent="0.2">
      <c r="B250" s="37"/>
    </row>
    <row r="251" spans="2:2" x14ac:dyDescent="0.2">
      <c r="B251" s="37"/>
    </row>
    <row r="252" spans="2:2" x14ac:dyDescent="0.2">
      <c r="B252" s="37"/>
    </row>
    <row r="253" spans="2:2" x14ac:dyDescent="0.2">
      <c r="B253" s="37"/>
    </row>
    <row r="254" spans="2:2" x14ac:dyDescent="0.2">
      <c r="B254" s="37"/>
    </row>
    <row r="255" spans="2:2" x14ac:dyDescent="0.2">
      <c r="B255" s="37"/>
    </row>
    <row r="256" spans="2:2" x14ac:dyDescent="0.2">
      <c r="B256" s="37"/>
    </row>
    <row r="257" spans="2:2" x14ac:dyDescent="0.2">
      <c r="B257" s="37"/>
    </row>
    <row r="258" spans="2:2" x14ac:dyDescent="0.2">
      <c r="B258" s="37"/>
    </row>
    <row r="259" spans="2:2" x14ac:dyDescent="0.2">
      <c r="B259" s="37"/>
    </row>
    <row r="260" spans="2:2" x14ac:dyDescent="0.2">
      <c r="B260" s="37"/>
    </row>
    <row r="261" spans="2:2" x14ac:dyDescent="0.2">
      <c r="B261" s="37"/>
    </row>
    <row r="262" spans="2:2" x14ac:dyDescent="0.2">
      <c r="B262" s="37"/>
    </row>
    <row r="263" spans="2:2" x14ac:dyDescent="0.2">
      <c r="B263" s="37"/>
    </row>
    <row r="264" spans="2:2" x14ac:dyDescent="0.2">
      <c r="B264" s="37"/>
    </row>
    <row r="265" spans="2:2" x14ac:dyDescent="0.2">
      <c r="B265" s="37"/>
    </row>
    <row r="266" spans="2:2" x14ac:dyDescent="0.2">
      <c r="B266" s="37"/>
    </row>
    <row r="267" spans="2:2" x14ac:dyDescent="0.2">
      <c r="B267" s="37"/>
    </row>
    <row r="268" spans="2:2" x14ac:dyDescent="0.2">
      <c r="B268" s="37"/>
    </row>
    <row r="269" spans="2:2" x14ac:dyDescent="0.2">
      <c r="B269" s="37"/>
    </row>
    <row r="270" spans="2:2" x14ac:dyDescent="0.2">
      <c r="B270" s="37"/>
    </row>
    <row r="271" spans="2:2" x14ac:dyDescent="0.2">
      <c r="B271" s="37"/>
    </row>
    <row r="272" spans="2:2" x14ac:dyDescent="0.2">
      <c r="B272" s="37"/>
    </row>
    <row r="273" spans="2:2" x14ac:dyDescent="0.2">
      <c r="B273" s="37"/>
    </row>
    <row r="274" spans="2:2" x14ac:dyDescent="0.2">
      <c r="B274" s="37"/>
    </row>
    <row r="275" spans="2:2" x14ac:dyDescent="0.2">
      <c r="B275" s="37"/>
    </row>
    <row r="276" spans="2:2" x14ac:dyDescent="0.2">
      <c r="B276" s="37"/>
    </row>
    <row r="277" spans="2:2" x14ac:dyDescent="0.2">
      <c r="B277" s="37"/>
    </row>
    <row r="278" spans="2:2" x14ac:dyDescent="0.2">
      <c r="B278" s="37"/>
    </row>
    <row r="279" spans="2:2" x14ac:dyDescent="0.2">
      <c r="B279" s="37"/>
    </row>
    <row r="280" spans="2:2" x14ac:dyDescent="0.2">
      <c r="B280" s="37"/>
    </row>
    <row r="281" spans="2:2" x14ac:dyDescent="0.2">
      <c r="B281" s="37"/>
    </row>
    <row r="282" spans="2:2" x14ac:dyDescent="0.2">
      <c r="B282" s="37"/>
    </row>
    <row r="283" spans="2:2" x14ac:dyDescent="0.2">
      <c r="B283" s="37"/>
    </row>
    <row r="284" spans="2:2" x14ac:dyDescent="0.2">
      <c r="B284" s="37"/>
    </row>
    <row r="285" spans="2:2" x14ac:dyDescent="0.2">
      <c r="B285" s="37"/>
    </row>
    <row r="286" spans="2:2" x14ac:dyDescent="0.2">
      <c r="B286" s="37"/>
    </row>
    <row r="287" spans="2:2" x14ac:dyDescent="0.2">
      <c r="B287" s="37"/>
    </row>
    <row r="288" spans="2:2" x14ac:dyDescent="0.2">
      <c r="B288" s="37"/>
    </row>
    <row r="289" spans="2:2" x14ac:dyDescent="0.2">
      <c r="B289" s="37"/>
    </row>
    <row r="290" spans="2:2" x14ac:dyDescent="0.2">
      <c r="B290" s="37"/>
    </row>
    <row r="291" spans="2:2" x14ac:dyDescent="0.2">
      <c r="B291" s="37"/>
    </row>
    <row r="292" spans="2:2" x14ac:dyDescent="0.2">
      <c r="B292" s="37"/>
    </row>
    <row r="293" spans="2:2" x14ac:dyDescent="0.2">
      <c r="B293" s="37"/>
    </row>
    <row r="294" spans="2:2" x14ac:dyDescent="0.2">
      <c r="B294" s="37"/>
    </row>
    <row r="295" spans="2:2" x14ac:dyDescent="0.2">
      <c r="B295" s="37"/>
    </row>
    <row r="296" spans="2:2" x14ac:dyDescent="0.2">
      <c r="B296" s="37"/>
    </row>
    <row r="297" spans="2:2" x14ac:dyDescent="0.2">
      <c r="B297" s="37"/>
    </row>
    <row r="298" spans="2:2" x14ac:dyDescent="0.2">
      <c r="B298" s="37"/>
    </row>
    <row r="299" spans="2:2" x14ac:dyDescent="0.2">
      <c r="B299" s="37"/>
    </row>
    <row r="300" spans="2:2" x14ac:dyDescent="0.2">
      <c r="B300" s="37"/>
    </row>
    <row r="301" spans="2:2" x14ac:dyDescent="0.2">
      <c r="B301" s="37"/>
    </row>
    <row r="302" spans="2:2" x14ac:dyDescent="0.2">
      <c r="B302" s="37"/>
    </row>
    <row r="303" spans="2:2" x14ac:dyDescent="0.2">
      <c r="B303" s="37"/>
    </row>
    <row r="304" spans="2:2" x14ac:dyDescent="0.2">
      <c r="B304" s="37"/>
    </row>
    <row r="305" spans="2:2" x14ac:dyDescent="0.2">
      <c r="B305" s="37"/>
    </row>
    <row r="306" spans="2:2" x14ac:dyDescent="0.2">
      <c r="B306" s="37"/>
    </row>
    <row r="307" spans="2:2" x14ac:dyDescent="0.2">
      <c r="B307" s="37"/>
    </row>
    <row r="308" spans="2:2" x14ac:dyDescent="0.2">
      <c r="B308" s="37"/>
    </row>
    <row r="309" spans="2:2" x14ac:dyDescent="0.2">
      <c r="B309" s="37"/>
    </row>
    <row r="310" spans="2:2" x14ac:dyDescent="0.2">
      <c r="B310" s="37"/>
    </row>
    <row r="311" spans="2:2" x14ac:dyDescent="0.2">
      <c r="B311" s="37"/>
    </row>
    <row r="312" spans="2:2" x14ac:dyDescent="0.2">
      <c r="B312" s="37"/>
    </row>
    <row r="313" spans="2:2" x14ac:dyDescent="0.2">
      <c r="B313" s="37"/>
    </row>
    <row r="314" spans="2:2" x14ac:dyDescent="0.2">
      <c r="B314" s="37"/>
    </row>
    <row r="315" spans="2:2" x14ac:dyDescent="0.2">
      <c r="B315" s="37"/>
    </row>
    <row r="316" spans="2:2" x14ac:dyDescent="0.2">
      <c r="B316" s="37"/>
    </row>
    <row r="317" spans="2:2" x14ac:dyDescent="0.2">
      <c r="B317" s="37"/>
    </row>
    <row r="318" spans="2:2" x14ac:dyDescent="0.2">
      <c r="B318" s="37"/>
    </row>
    <row r="319" spans="2:2" x14ac:dyDescent="0.2">
      <c r="B319" s="37"/>
    </row>
    <row r="320" spans="2:2" x14ac:dyDescent="0.2">
      <c r="B320" s="37"/>
    </row>
    <row r="321" spans="2:2" x14ac:dyDescent="0.2">
      <c r="B321" s="37"/>
    </row>
    <row r="322" spans="2:2" x14ac:dyDescent="0.2">
      <c r="B322" s="37"/>
    </row>
    <row r="323" spans="2:2" x14ac:dyDescent="0.2">
      <c r="B323" s="37"/>
    </row>
    <row r="324" spans="2:2" x14ac:dyDescent="0.2">
      <c r="B324" s="37"/>
    </row>
    <row r="325" spans="2:2" x14ac:dyDescent="0.2">
      <c r="B325" s="37"/>
    </row>
    <row r="326" spans="2:2" x14ac:dyDescent="0.2">
      <c r="B326" s="37"/>
    </row>
    <row r="327" spans="2:2" x14ac:dyDescent="0.2">
      <c r="B327" s="37"/>
    </row>
    <row r="328" spans="2:2" x14ac:dyDescent="0.2">
      <c r="B328" s="37"/>
    </row>
    <row r="329" spans="2:2" x14ac:dyDescent="0.2">
      <c r="B329" s="37"/>
    </row>
    <row r="330" spans="2:2" x14ac:dyDescent="0.2">
      <c r="B330" s="37"/>
    </row>
    <row r="331" spans="2:2" x14ac:dyDescent="0.2">
      <c r="B331" s="37"/>
    </row>
    <row r="332" spans="2:2" x14ac:dyDescent="0.2">
      <c r="B332" s="37"/>
    </row>
    <row r="333" spans="2:2" x14ac:dyDescent="0.2">
      <c r="B333" s="37"/>
    </row>
    <row r="334" spans="2:2" x14ac:dyDescent="0.2">
      <c r="B334" s="37"/>
    </row>
    <row r="335" spans="2:2" x14ac:dyDescent="0.2">
      <c r="B335" s="37"/>
    </row>
    <row r="336" spans="2:2" x14ac:dyDescent="0.2">
      <c r="B336" s="37"/>
    </row>
    <row r="337" spans="2:2" x14ac:dyDescent="0.2">
      <c r="B337" s="37"/>
    </row>
    <row r="338" spans="2:2" x14ac:dyDescent="0.2">
      <c r="B338" s="37"/>
    </row>
    <row r="339" spans="2:2" x14ac:dyDescent="0.2">
      <c r="B339" s="37"/>
    </row>
    <row r="340" spans="2:2" x14ac:dyDescent="0.2">
      <c r="B340" s="37"/>
    </row>
    <row r="341" spans="2:2" x14ac:dyDescent="0.2">
      <c r="B341" s="37"/>
    </row>
    <row r="342" spans="2:2" x14ac:dyDescent="0.2">
      <c r="B342" s="37"/>
    </row>
    <row r="343" spans="2:2" x14ac:dyDescent="0.2">
      <c r="B343" s="37"/>
    </row>
    <row r="344" spans="2:2" x14ac:dyDescent="0.2">
      <c r="B344" s="37"/>
    </row>
    <row r="345" spans="2:2" x14ac:dyDescent="0.2">
      <c r="B345" s="37"/>
    </row>
    <row r="346" spans="2:2" x14ac:dyDescent="0.2">
      <c r="B346" s="37"/>
    </row>
    <row r="347" spans="2:2" x14ac:dyDescent="0.2">
      <c r="B347" s="37"/>
    </row>
    <row r="348" spans="2:2" x14ac:dyDescent="0.2">
      <c r="B348" s="37"/>
    </row>
    <row r="349" spans="2:2" x14ac:dyDescent="0.2">
      <c r="B349" s="37"/>
    </row>
    <row r="350" spans="2:2" x14ac:dyDescent="0.2">
      <c r="B350" s="37"/>
    </row>
    <row r="351" spans="2:2" x14ac:dyDescent="0.2">
      <c r="B351" s="37"/>
    </row>
    <row r="352" spans="2:2" x14ac:dyDescent="0.2">
      <c r="B352" s="37"/>
    </row>
    <row r="353" spans="2:2" x14ac:dyDescent="0.2">
      <c r="B353" s="37"/>
    </row>
    <row r="354" spans="2:2" x14ac:dyDescent="0.2">
      <c r="B354" s="37"/>
    </row>
    <row r="355" spans="2:2" x14ac:dyDescent="0.2">
      <c r="B355" s="37"/>
    </row>
    <row r="356" spans="2:2" x14ac:dyDescent="0.2">
      <c r="B356" s="37"/>
    </row>
    <row r="357" spans="2:2" x14ac:dyDescent="0.2">
      <c r="B357" s="37"/>
    </row>
    <row r="358" spans="2:2" x14ac:dyDescent="0.2">
      <c r="B358" s="37"/>
    </row>
    <row r="359" spans="2:2" x14ac:dyDescent="0.2">
      <c r="B359" s="37"/>
    </row>
    <row r="360" spans="2:2" x14ac:dyDescent="0.2">
      <c r="B360" s="37"/>
    </row>
    <row r="361" spans="2:2" x14ac:dyDescent="0.2">
      <c r="B361" s="37"/>
    </row>
    <row r="362" spans="2:2" x14ac:dyDescent="0.2">
      <c r="B362" s="37"/>
    </row>
    <row r="363" spans="2:2" x14ac:dyDescent="0.2">
      <c r="B363" s="37"/>
    </row>
    <row r="364" spans="2:2" x14ac:dyDescent="0.2">
      <c r="B364" s="37"/>
    </row>
    <row r="365" spans="2:2" x14ac:dyDescent="0.2">
      <c r="B365" s="37"/>
    </row>
    <row r="366" spans="2:2" x14ac:dyDescent="0.2">
      <c r="B366" s="37"/>
    </row>
    <row r="367" spans="2:2" x14ac:dyDescent="0.2">
      <c r="B367" s="37"/>
    </row>
    <row r="368" spans="2:2" x14ac:dyDescent="0.2">
      <c r="B368" s="37"/>
    </row>
    <row r="369" spans="2:2" x14ac:dyDescent="0.2">
      <c r="B369" s="37"/>
    </row>
    <row r="370" spans="2:2" x14ac:dyDescent="0.2">
      <c r="B370" s="37"/>
    </row>
    <row r="371" spans="2:2" x14ac:dyDescent="0.2">
      <c r="B371" s="37"/>
    </row>
    <row r="372" spans="2:2" x14ac:dyDescent="0.2">
      <c r="B372" s="37"/>
    </row>
    <row r="373" spans="2:2" x14ac:dyDescent="0.2">
      <c r="B373" s="37"/>
    </row>
    <row r="374" spans="2:2" x14ac:dyDescent="0.2">
      <c r="B374" s="37"/>
    </row>
    <row r="375" spans="2:2" x14ac:dyDescent="0.2">
      <c r="B375" s="37"/>
    </row>
    <row r="376" spans="2:2" x14ac:dyDescent="0.2">
      <c r="B376" s="37"/>
    </row>
    <row r="377" spans="2:2" x14ac:dyDescent="0.2">
      <c r="B377" s="37"/>
    </row>
    <row r="378" spans="2:2" x14ac:dyDescent="0.2">
      <c r="B378" s="37"/>
    </row>
    <row r="379" spans="2:2" x14ac:dyDescent="0.2">
      <c r="B379" s="37"/>
    </row>
    <row r="380" spans="2:2" x14ac:dyDescent="0.2">
      <c r="B380" s="37"/>
    </row>
    <row r="381" spans="2:2" x14ac:dyDescent="0.2">
      <c r="B381" s="37"/>
    </row>
    <row r="382" spans="2:2" x14ac:dyDescent="0.2">
      <c r="B382" s="37"/>
    </row>
    <row r="383" spans="2:2" x14ac:dyDescent="0.2">
      <c r="B383" s="37"/>
    </row>
    <row r="384" spans="2:2" x14ac:dyDescent="0.2">
      <c r="B384" s="37"/>
    </row>
    <row r="385" spans="2:2" x14ac:dyDescent="0.2">
      <c r="B385" s="37"/>
    </row>
    <row r="386" spans="2:2" x14ac:dyDescent="0.2">
      <c r="B386" s="37"/>
    </row>
    <row r="387" spans="2:2" x14ac:dyDescent="0.2">
      <c r="B387" s="37"/>
    </row>
    <row r="388" spans="2:2" x14ac:dyDescent="0.2">
      <c r="B388" s="37"/>
    </row>
    <row r="389" spans="2:2" x14ac:dyDescent="0.2">
      <c r="B389" s="37"/>
    </row>
    <row r="390" spans="2:2" x14ac:dyDescent="0.2">
      <c r="B390" s="37"/>
    </row>
    <row r="391" spans="2:2" x14ac:dyDescent="0.2">
      <c r="B391" s="37"/>
    </row>
    <row r="392" spans="2:2" x14ac:dyDescent="0.2">
      <c r="B392" s="37"/>
    </row>
    <row r="393" spans="2:2" x14ac:dyDescent="0.2">
      <c r="B393" s="37"/>
    </row>
    <row r="394" spans="2:2" x14ac:dyDescent="0.2">
      <c r="B394" s="37"/>
    </row>
    <row r="395" spans="2:2" x14ac:dyDescent="0.2">
      <c r="B395" s="37"/>
    </row>
    <row r="396" spans="2:2" x14ac:dyDescent="0.2">
      <c r="B396" s="37"/>
    </row>
    <row r="397" spans="2:2" x14ac:dyDescent="0.2">
      <c r="B397" s="37"/>
    </row>
    <row r="398" spans="2:2" x14ac:dyDescent="0.2">
      <c r="B398" s="37"/>
    </row>
    <row r="399" spans="2:2" x14ac:dyDescent="0.2">
      <c r="B399" s="37"/>
    </row>
    <row r="400" spans="2:2" x14ac:dyDescent="0.2">
      <c r="B400" s="37"/>
    </row>
    <row r="401" spans="2:2" x14ac:dyDescent="0.2">
      <c r="B401" s="37"/>
    </row>
    <row r="402" spans="2:2" x14ac:dyDescent="0.2">
      <c r="B402" s="37"/>
    </row>
    <row r="403" spans="2:2" x14ac:dyDescent="0.2">
      <c r="B403" s="37"/>
    </row>
    <row r="404" spans="2:2" x14ac:dyDescent="0.2">
      <c r="B404" s="37"/>
    </row>
    <row r="405" spans="2:2" x14ac:dyDescent="0.2">
      <c r="B405" s="37"/>
    </row>
    <row r="406" spans="2:2" x14ac:dyDescent="0.2">
      <c r="B406" s="37"/>
    </row>
    <row r="407" spans="2:2" x14ac:dyDescent="0.2">
      <c r="B407" s="37"/>
    </row>
    <row r="408" spans="2:2" x14ac:dyDescent="0.2">
      <c r="B408" s="37"/>
    </row>
    <row r="409" spans="2:2" x14ac:dyDescent="0.2">
      <c r="B409" s="37"/>
    </row>
    <row r="410" spans="2:2" x14ac:dyDescent="0.2">
      <c r="B410" s="37"/>
    </row>
    <row r="411" spans="2:2" x14ac:dyDescent="0.2">
      <c r="B411" s="37"/>
    </row>
    <row r="412" spans="2:2" x14ac:dyDescent="0.2">
      <c r="B412" s="37"/>
    </row>
    <row r="413" spans="2:2" x14ac:dyDescent="0.2">
      <c r="B413" s="37"/>
    </row>
    <row r="414" spans="2:2" x14ac:dyDescent="0.2">
      <c r="B414" s="37"/>
    </row>
    <row r="415" spans="2:2" x14ac:dyDescent="0.2">
      <c r="B415" s="37"/>
    </row>
    <row r="416" spans="2:2" x14ac:dyDescent="0.2">
      <c r="B416" s="37"/>
    </row>
    <row r="417" spans="2:2" x14ac:dyDescent="0.2">
      <c r="B417" s="37"/>
    </row>
    <row r="418" spans="2:2" x14ac:dyDescent="0.2">
      <c r="B418" s="37"/>
    </row>
    <row r="419" spans="2:2" x14ac:dyDescent="0.2">
      <c r="B419" s="37"/>
    </row>
    <row r="420" spans="2:2" x14ac:dyDescent="0.2">
      <c r="B420" s="37"/>
    </row>
    <row r="421" spans="2:2" x14ac:dyDescent="0.2">
      <c r="B421" s="37"/>
    </row>
    <row r="422" spans="2:2" x14ac:dyDescent="0.2">
      <c r="B422" s="37"/>
    </row>
    <row r="423" spans="2:2" x14ac:dyDescent="0.2">
      <c r="B423" s="37"/>
    </row>
    <row r="424" spans="2:2" x14ac:dyDescent="0.2">
      <c r="B424" s="37"/>
    </row>
    <row r="425" spans="2:2" x14ac:dyDescent="0.2">
      <c r="B425" s="37"/>
    </row>
    <row r="426" spans="2:2" x14ac:dyDescent="0.2">
      <c r="B426" s="37"/>
    </row>
    <row r="427" spans="2:2" x14ac:dyDescent="0.2">
      <c r="B427" s="37"/>
    </row>
    <row r="428" spans="2:2" x14ac:dyDescent="0.2">
      <c r="B428" s="37"/>
    </row>
    <row r="429" spans="2:2" x14ac:dyDescent="0.2">
      <c r="B429" s="37"/>
    </row>
    <row r="430" spans="2:2" x14ac:dyDescent="0.2">
      <c r="B430" s="37"/>
    </row>
    <row r="431" spans="2:2" x14ac:dyDescent="0.2">
      <c r="B431" s="37"/>
    </row>
    <row r="432" spans="2:2" x14ac:dyDescent="0.2">
      <c r="B432" s="37"/>
    </row>
    <row r="433" spans="2:2" x14ac:dyDescent="0.2">
      <c r="B433" s="37"/>
    </row>
    <row r="434" spans="2:2" x14ac:dyDescent="0.2">
      <c r="B434" s="37"/>
    </row>
    <row r="435" spans="2:2" x14ac:dyDescent="0.2">
      <c r="B435" s="37"/>
    </row>
    <row r="436" spans="2:2" x14ac:dyDescent="0.2">
      <c r="B436" s="37"/>
    </row>
    <row r="437" spans="2:2" x14ac:dyDescent="0.2">
      <c r="B437" s="37"/>
    </row>
    <row r="438" spans="2:2" x14ac:dyDescent="0.2">
      <c r="B438" s="37"/>
    </row>
    <row r="439" spans="2:2" x14ac:dyDescent="0.2">
      <c r="B439" s="37"/>
    </row>
    <row r="440" spans="2:2" x14ac:dyDescent="0.2">
      <c r="B440" s="37"/>
    </row>
    <row r="441" spans="2:2" x14ac:dyDescent="0.2">
      <c r="B441" s="37"/>
    </row>
    <row r="442" spans="2:2" x14ac:dyDescent="0.2">
      <c r="B442" s="37"/>
    </row>
    <row r="443" spans="2:2" x14ac:dyDescent="0.2">
      <c r="B443" s="37"/>
    </row>
    <row r="444" spans="2:2" x14ac:dyDescent="0.2">
      <c r="B444" s="37"/>
    </row>
    <row r="445" spans="2:2" x14ac:dyDescent="0.2">
      <c r="B445" s="37"/>
    </row>
    <row r="446" spans="2:2" x14ac:dyDescent="0.2">
      <c r="B446" s="37"/>
    </row>
    <row r="447" spans="2:2" x14ac:dyDescent="0.2">
      <c r="B447" s="37"/>
    </row>
    <row r="448" spans="2:2" x14ac:dyDescent="0.2">
      <c r="B448" s="37"/>
    </row>
    <row r="449" spans="2:2" x14ac:dyDescent="0.2">
      <c r="B449" s="37"/>
    </row>
    <row r="450" spans="2:2" x14ac:dyDescent="0.2">
      <c r="B450" s="37"/>
    </row>
    <row r="451" spans="2:2" x14ac:dyDescent="0.2">
      <c r="B451" s="37"/>
    </row>
    <row r="452" spans="2:2" x14ac:dyDescent="0.2">
      <c r="B452" s="37"/>
    </row>
    <row r="453" spans="2:2" x14ac:dyDescent="0.2">
      <c r="B453" s="37"/>
    </row>
    <row r="454" spans="2:2" x14ac:dyDescent="0.2">
      <c r="B454" s="37"/>
    </row>
    <row r="455" spans="2:2" x14ac:dyDescent="0.2">
      <c r="B455" s="37"/>
    </row>
    <row r="456" spans="2:2" x14ac:dyDescent="0.2">
      <c r="B456" s="37"/>
    </row>
    <row r="457" spans="2:2" x14ac:dyDescent="0.2">
      <c r="B457" s="37"/>
    </row>
    <row r="458" spans="2:2" x14ac:dyDescent="0.2">
      <c r="B458" s="37"/>
    </row>
    <row r="459" spans="2:2" x14ac:dyDescent="0.2">
      <c r="B459" s="37"/>
    </row>
    <row r="460" spans="2:2" x14ac:dyDescent="0.2">
      <c r="B460" s="37"/>
    </row>
    <row r="461" spans="2:2" x14ac:dyDescent="0.2">
      <c r="B461" s="37"/>
    </row>
    <row r="462" spans="2:2" x14ac:dyDescent="0.2">
      <c r="B462" s="37"/>
    </row>
    <row r="463" spans="2:2" x14ac:dyDescent="0.2">
      <c r="B463" s="37"/>
    </row>
    <row r="464" spans="2:2" x14ac:dyDescent="0.2">
      <c r="B464" s="37"/>
    </row>
    <row r="465" spans="2:2" x14ac:dyDescent="0.2">
      <c r="B465" s="37"/>
    </row>
    <row r="466" spans="2:2" x14ac:dyDescent="0.2">
      <c r="B466" s="37"/>
    </row>
    <row r="467" spans="2:2" x14ac:dyDescent="0.2">
      <c r="B467" s="37"/>
    </row>
    <row r="468" spans="2:2" x14ac:dyDescent="0.2">
      <c r="B468" s="37"/>
    </row>
    <row r="469" spans="2:2" x14ac:dyDescent="0.2">
      <c r="B469" s="37"/>
    </row>
    <row r="470" spans="2:2" x14ac:dyDescent="0.2">
      <c r="B470" s="37"/>
    </row>
    <row r="471" spans="2:2" x14ac:dyDescent="0.2">
      <c r="B471" s="37"/>
    </row>
    <row r="472" spans="2:2" x14ac:dyDescent="0.2">
      <c r="B472" s="37"/>
    </row>
    <row r="473" spans="2:2" x14ac:dyDescent="0.2">
      <c r="B473" s="37"/>
    </row>
    <row r="474" spans="2:2" x14ac:dyDescent="0.2">
      <c r="B474" s="37"/>
    </row>
    <row r="475" spans="2:2" x14ac:dyDescent="0.2">
      <c r="B475" s="37"/>
    </row>
    <row r="476" spans="2:2" x14ac:dyDescent="0.2">
      <c r="B476" s="37"/>
    </row>
    <row r="477" spans="2:2" x14ac:dyDescent="0.2">
      <c r="B477" s="37"/>
    </row>
    <row r="478" spans="2:2" x14ac:dyDescent="0.2">
      <c r="B478" s="37"/>
    </row>
    <row r="479" spans="2:2" x14ac:dyDescent="0.2">
      <c r="B479" s="37"/>
    </row>
    <row r="480" spans="2:2" x14ac:dyDescent="0.2">
      <c r="B480" s="37"/>
    </row>
    <row r="481" spans="2:2" x14ac:dyDescent="0.2">
      <c r="B481" s="37"/>
    </row>
    <row r="482" spans="2:2" x14ac:dyDescent="0.2">
      <c r="B482" s="37"/>
    </row>
    <row r="483" spans="2:2" x14ac:dyDescent="0.2">
      <c r="B483" s="37"/>
    </row>
    <row r="484" spans="2:2" x14ac:dyDescent="0.2">
      <c r="B484" s="37"/>
    </row>
    <row r="485" spans="2:2" x14ac:dyDescent="0.2">
      <c r="B485" s="37"/>
    </row>
    <row r="486" spans="2:2" x14ac:dyDescent="0.2">
      <c r="B486" s="37"/>
    </row>
    <row r="487" spans="2:2" x14ac:dyDescent="0.2">
      <c r="B487" s="37"/>
    </row>
    <row r="488" spans="2:2" x14ac:dyDescent="0.2">
      <c r="B488" s="37"/>
    </row>
    <row r="489" spans="2:2" x14ac:dyDescent="0.2">
      <c r="B489" s="37"/>
    </row>
    <row r="490" spans="2:2" x14ac:dyDescent="0.2">
      <c r="B490" s="37"/>
    </row>
    <row r="491" spans="2:2" x14ac:dyDescent="0.2">
      <c r="B491" s="37"/>
    </row>
    <row r="492" spans="2:2" x14ac:dyDescent="0.2">
      <c r="B492" s="37"/>
    </row>
    <row r="493" spans="2:2" x14ac:dyDescent="0.2">
      <c r="B493" s="37"/>
    </row>
    <row r="494" spans="2:2" x14ac:dyDescent="0.2">
      <c r="B494" s="37"/>
    </row>
    <row r="495" spans="2:2" x14ac:dyDescent="0.2">
      <c r="B495" s="37"/>
    </row>
    <row r="496" spans="2:2" x14ac:dyDescent="0.2">
      <c r="B496" s="37"/>
    </row>
    <row r="497" spans="2:2" x14ac:dyDescent="0.2">
      <c r="B497" s="37"/>
    </row>
    <row r="498" spans="2:2" x14ac:dyDescent="0.2">
      <c r="B498" s="37"/>
    </row>
    <row r="499" spans="2:2" x14ac:dyDescent="0.2">
      <c r="B499" s="37"/>
    </row>
    <row r="500" spans="2:2" x14ac:dyDescent="0.2">
      <c r="B500" s="37"/>
    </row>
    <row r="501" spans="2:2" x14ac:dyDescent="0.2">
      <c r="B501" s="37"/>
    </row>
    <row r="502" spans="2:2" x14ac:dyDescent="0.2">
      <c r="B502" s="37"/>
    </row>
    <row r="503" spans="2:2" x14ac:dyDescent="0.2">
      <c r="B503" s="37"/>
    </row>
    <row r="504" spans="2:2" x14ac:dyDescent="0.2">
      <c r="B504" s="37"/>
    </row>
    <row r="505" spans="2:2" x14ac:dyDescent="0.2">
      <c r="B505" s="37"/>
    </row>
    <row r="506" spans="2:2" x14ac:dyDescent="0.2">
      <c r="B506" s="37"/>
    </row>
    <row r="507" spans="2:2" x14ac:dyDescent="0.2">
      <c r="B507" s="37"/>
    </row>
    <row r="508" spans="2:2" x14ac:dyDescent="0.2">
      <c r="B508" s="37"/>
    </row>
    <row r="509" spans="2:2" x14ac:dyDescent="0.2">
      <c r="B509" s="37"/>
    </row>
    <row r="510" spans="2:2" x14ac:dyDescent="0.2">
      <c r="B510" s="37"/>
    </row>
    <row r="511" spans="2:2" x14ac:dyDescent="0.2">
      <c r="B511" s="37"/>
    </row>
    <row r="512" spans="2:2" x14ac:dyDescent="0.2">
      <c r="B512" s="37"/>
    </row>
    <row r="513" spans="2:2" x14ac:dyDescent="0.2">
      <c r="B513" s="37"/>
    </row>
    <row r="514" spans="2:2" x14ac:dyDescent="0.2">
      <c r="B514" s="37"/>
    </row>
    <row r="515" spans="2:2" x14ac:dyDescent="0.2">
      <c r="B515" s="37"/>
    </row>
    <row r="516" spans="2:2" x14ac:dyDescent="0.2">
      <c r="B516" s="37"/>
    </row>
    <row r="517" spans="2:2" x14ac:dyDescent="0.2">
      <c r="B517" s="37"/>
    </row>
    <row r="518" spans="2:2" x14ac:dyDescent="0.2">
      <c r="B518" s="37"/>
    </row>
    <row r="519" spans="2:2" x14ac:dyDescent="0.2">
      <c r="B519" s="37"/>
    </row>
    <row r="520" spans="2:2" x14ac:dyDescent="0.2">
      <c r="B520" s="37"/>
    </row>
    <row r="521" spans="2:2" x14ac:dyDescent="0.2">
      <c r="B521" s="37"/>
    </row>
    <row r="522" spans="2:2" x14ac:dyDescent="0.2">
      <c r="B522" s="37"/>
    </row>
    <row r="523" spans="2:2" x14ac:dyDescent="0.2">
      <c r="B523" s="37"/>
    </row>
    <row r="524" spans="2:2" x14ac:dyDescent="0.2">
      <c r="B524" s="37"/>
    </row>
    <row r="525" spans="2:2" x14ac:dyDescent="0.2">
      <c r="B525" s="37"/>
    </row>
    <row r="526" spans="2:2" x14ac:dyDescent="0.2">
      <c r="B526" s="37"/>
    </row>
    <row r="527" spans="2:2" x14ac:dyDescent="0.2">
      <c r="B527" s="37"/>
    </row>
    <row r="528" spans="2:2" x14ac:dyDescent="0.2">
      <c r="B528" s="37"/>
    </row>
    <row r="529" spans="2:2" x14ac:dyDescent="0.2">
      <c r="B529" s="37"/>
    </row>
    <row r="530" spans="2:2" x14ac:dyDescent="0.2">
      <c r="B530" s="37"/>
    </row>
    <row r="531" spans="2:2" x14ac:dyDescent="0.2">
      <c r="B531" s="37"/>
    </row>
    <row r="532" spans="2:2" x14ac:dyDescent="0.2">
      <c r="B532" s="37"/>
    </row>
    <row r="533" spans="2:2" x14ac:dyDescent="0.2">
      <c r="B533" s="37"/>
    </row>
    <row r="534" spans="2:2" x14ac:dyDescent="0.2">
      <c r="B534" s="37"/>
    </row>
    <row r="535" spans="2:2" x14ac:dyDescent="0.2">
      <c r="B535" s="37"/>
    </row>
    <row r="536" spans="2:2" x14ac:dyDescent="0.2">
      <c r="B536" s="37"/>
    </row>
    <row r="537" spans="2:2" x14ac:dyDescent="0.2">
      <c r="B537" s="37"/>
    </row>
    <row r="538" spans="2:2" x14ac:dyDescent="0.2">
      <c r="B538" s="37"/>
    </row>
    <row r="539" spans="2:2" x14ac:dyDescent="0.2">
      <c r="B539" s="37"/>
    </row>
    <row r="540" spans="2:2" x14ac:dyDescent="0.2">
      <c r="B540" s="37"/>
    </row>
    <row r="541" spans="2:2" x14ac:dyDescent="0.2">
      <c r="B541" s="37"/>
    </row>
    <row r="542" spans="2:2" x14ac:dyDescent="0.2">
      <c r="B542" s="37"/>
    </row>
    <row r="543" spans="2:2" x14ac:dyDescent="0.2">
      <c r="B543" s="37"/>
    </row>
    <row r="544" spans="2:2" x14ac:dyDescent="0.2">
      <c r="B544" s="37"/>
    </row>
    <row r="545" spans="2:2" x14ac:dyDescent="0.2">
      <c r="B545" s="37"/>
    </row>
    <row r="546" spans="2:2" x14ac:dyDescent="0.2">
      <c r="B546" s="37"/>
    </row>
    <row r="547" spans="2:2" x14ac:dyDescent="0.2">
      <c r="B547" s="37"/>
    </row>
    <row r="548" spans="2:2" x14ac:dyDescent="0.2">
      <c r="B548" s="37"/>
    </row>
    <row r="549" spans="2:2" x14ac:dyDescent="0.2">
      <c r="B549" s="37"/>
    </row>
    <row r="550" spans="2:2" x14ac:dyDescent="0.2">
      <c r="B550" s="37"/>
    </row>
    <row r="551" spans="2:2" x14ac:dyDescent="0.2">
      <c r="B551" s="37"/>
    </row>
    <row r="552" spans="2:2" x14ac:dyDescent="0.2">
      <c r="B552" s="37"/>
    </row>
    <row r="553" spans="2:2" x14ac:dyDescent="0.2">
      <c r="B553" s="37"/>
    </row>
    <row r="554" spans="2:2" x14ac:dyDescent="0.2">
      <c r="B554" s="37"/>
    </row>
    <row r="555" spans="2:2" x14ac:dyDescent="0.2">
      <c r="B555" s="37"/>
    </row>
    <row r="556" spans="2:2" x14ac:dyDescent="0.2">
      <c r="B556" s="37"/>
    </row>
    <row r="557" spans="2:2" x14ac:dyDescent="0.2">
      <c r="B557" s="37"/>
    </row>
    <row r="558" spans="2:2" x14ac:dyDescent="0.2">
      <c r="B558" s="37"/>
    </row>
    <row r="559" spans="2:2" x14ac:dyDescent="0.2">
      <c r="B559" s="37"/>
    </row>
    <row r="560" spans="2:2" x14ac:dyDescent="0.2">
      <c r="B560" s="37"/>
    </row>
    <row r="561" spans="2:2" x14ac:dyDescent="0.2">
      <c r="B561" s="37"/>
    </row>
    <row r="562" spans="2:2" x14ac:dyDescent="0.2">
      <c r="B562" s="37"/>
    </row>
    <row r="563" spans="2:2" x14ac:dyDescent="0.2">
      <c r="B563" s="37"/>
    </row>
    <row r="564" spans="2:2" x14ac:dyDescent="0.2">
      <c r="B564" s="37"/>
    </row>
    <row r="565" spans="2:2" x14ac:dyDescent="0.2">
      <c r="B565" s="37"/>
    </row>
    <row r="566" spans="2:2" x14ac:dyDescent="0.2">
      <c r="B566" s="37"/>
    </row>
    <row r="567" spans="2:2" x14ac:dyDescent="0.2">
      <c r="B567" s="37"/>
    </row>
    <row r="568" spans="2:2" x14ac:dyDescent="0.2">
      <c r="B568" s="37"/>
    </row>
    <row r="569" spans="2:2" x14ac:dyDescent="0.2">
      <c r="B569" s="37"/>
    </row>
    <row r="570" spans="2:2" x14ac:dyDescent="0.2">
      <c r="B570" s="37"/>
    </row>
    <row r="571" spans="2:2" x14ac:dyDescent="0.2">
      <c r="B571" s="37"/>
    </row>
    <row r="572" spans="2:2" x14ac:dyDescent="0.2">
      <c r="B572" s="37"/>
    </row>
    <row r="573" spans="2:2" x14ac:dyDescent="0.2">
      <c r="B573" s="37"/>
    </row>
    <row r="574" spans="2:2" x14ac:dyDescent="0.2">
      <c r="B574" s="37"/>
    </row>
    <row r="575" spans="2:2" x14ac:dyDescent="0.2">
      <c r="B575" s="37"/>
    </row>
    <row r="576" spans="2:2" x14ac:dyDescent="0.2">
      <c r="B576" s="37"/>
    </row>
    <row r="577" spans="2:2" x14ac:dyDescent="0.2">
      <c r="B577" s="37"/>
    </row>
    <row r="578" spans="2:2" x14ac:dyDescent="0.2">
      <c r="B578" s="37"/>
    </row>
    <row r="579" spans="2:2" x14ac:dyDescent="0.2">
      <c r="B579" s="37"/>
    </row>
    <row r="580" spans="2:2" x14ac:dyDescent="0.2">
      <c r="B580" s="37"/>
    </row>
    <row r="581" spans="2:2" x14ac:dyDescent="0.2">
      <c r="B581" s="37"/>
    </row>
    <row r="582" spans="2:2" x14ac:dyDescent="0.2">
      <c r="B582" s="37"/>
    </row>
    <row r="583" spans="2:2" x14ac:dyDescent="0.2">
      <c r="B583" s="37"/>
    </row>
    <row r="584" spans="2:2" x14ac:dyDescent="0.2">
      <c r="B584" s="37"/>
    </row>
    <row r="585" spans="2:2" x14ac:dyDescent="0.2">
      <c r="B585" s="37"/>
    </row>
    <row r="586" spans="2:2" x14ac:dyDescent="0.2">
      <c r="B586" s="37"/>
    </row>
    <row r="587" spans="2:2" x14ac:dyDescent="0.2">
      <c r="B587" s="37"/>
    </row>
    <row r="588" spans="2:2" x14ac:dyDescent="0.2">
      <c r="B588" s="37"/>
    </row>
    <row r="589" spans="2:2" x14ac:dyDescent="0.2">
      <c r="B589" s="37"/>
    </row>
    <row r="590" spans="2:2" x14ac:dyDescent="0.2">
      <c r="B590" s="37"/>
    </row>
    <row r="591" spans="2:2" x14ac:dyDescent="0.2">
      <c r="B591" s="37"/>
    </row>
    <row r="592" spans="2:2" x14ac:dyDescent="0.2">
      <c r="B592" s="37"/>
    </row>
    <row r="593" spans="2:2" x14ac:dyDescent="0.2">
      <c r="B593" s="37"/>
    </row>
    <row r="594" spans="2:2" x14ac:dyDescent="0.2">
      <c r="B594" s="37"/>
    </row>
    <row r="595" spans="2:2" x14ac:dyDescent="0.2">
      <c r="B595" s="37"/>
    </row>
    <row r="596" spans="2:2" x14ac:dyDescent="0.2">
      <c r="B596" s="37"/>
    </row>
    <row r="597" spans="2:2" x14ac:dyDescent="0.2">
      <c r="B597" s="37"/>
    </row>
    <row r="598" spans="2:2" x14ac:dyDescent="0.2">
      <c r="B598" s="37"/>
    </row>
    <row r="599" spans="2:2" x14ac:dyDescent="0.2">
      <c r="B599" s="37"/>
    </row>
    <row r="600" spans="2:2" x14ac:dyDescent="0.2">
      <c r="B600" s="37"/>
    </row>
    <row r="601" spans="2:2" x14ac:dyDescent="0.2">
      <c r="B601" s="37"/>
    </row>
    <row r="602" spans="2:2" x14ac:dyDescent="0.2">
      <c r="B602" s="37"/>
    </row>
    <row r="603" spans="2:2" x14ac:dyDescent="0.2">
      <c r="B603" s="37"/>
    </row>
    <row r="604" spans="2:2" x14ac:dyDescent="0.2">
      <c r="B604" s="37"/>
    </row>
    <row r="605" spans="2:2" x14ac:dyDescent="0.2">
      <c r="B605" s="37"/>
    </row>
    <row r="606" spans="2:2" x14ac:dyDescent="0.2">
      <c r="B606" s="37"/>
    </row>
    <row r="607" spans="2:2" x14ac:dyDescent="0.2">
      <c r="B607" s="37"/>
    </row>
    <row r="608" spans="2:2" x14ac:dyDescent="0.2">
      <c r="B608" s="37"/>
    </row>
    <row r="609" spans="2:2" x14ac:dyDescent="0.2">
      <c r="B609" s="37"/>
    </row>
    <row r="610" spans="2:2" x14ac:dyDescent="0.2">
      <c r="B610" s="37"/>
    </row>
    <row r="611" spans="2:2" x14ac:dyDescent="0.2">
      <c r="B611" s="37"/>
    </row>
    <row r="612" spans="2:2" x14ac:dyDescent="0.2">
      <c r="B612" s="37"/>
    </row>
    <row r="613" spans="2:2" x14ac:dyDescent="0.2">
      <c r="B613" s="37"/>
    </row>
    <row r="614" spans="2:2" x14ac:dyDescent="0.2">
      <c r="B614" s="37"/>
    </row>
    <row r="615" spans="2:2" x14ac:dyDescent="0.2">
      <c r="B615" s="37"/>
    </row>
    <row r="616" spans="2:2" x14ac:dyDescent="0.2">
      <c r="B616" s="37"/>
    </row>
    <row r="617" spans="2:2" x14ac:dyDescent="0.2">
      <c r="B617" s="37"/>
    </row>
    <row r="618" spans="2:2" x14ac:dyDescent="0.2">
      <c r="B618" s="37"/>
    </row>
    <row r="619" spans="2:2" x14ac:dyDescent="0.2">
      <c r="B619" s="37"/>
    </row>
    <row r="620" spans="2:2" x14ac:dyDescent="0.2">
      <c r="B620" s="37"/>
    </row>
    <row r="621" spans="2:2" x14ac:dyDescent="0.2">
      <c r="B621" s="37"/>
    </row>
    <row r="622" spans="2:2" x14ac:dyDescent="0.2">
      <c r="B622" s="37"/>
    </row>
    <row r="623" spans="2:2" x14ac:dyDescent="0.2">
      <c r="B623" s="37"/>
    </row>
    <row r="624" spans="2:2" x14ac:dyDescent="0.2">
      <c r="B624" s="37"/>
    </row>
    <row r="625" spans="2:2" x14ac:dyDescent="0.2">
      <c r="B625" s="37"/>
    </row>
    <row r="626" spans="2:2" x14ac:dyDescent="0.2">
      <c r="B626" s="37"/>
    </row>
    <row r="627" spans="2:2" x14ac:dyDescent="0.2">
      <c r="B627" s="37"/>
    </row>
    <row r="628" spans="2:2" x14ac:dyDescent="0.2">
      <c r="B628" s="37"/>
    </row>
    <row r="629" spans="2:2" x14ac:dyDescent="0.2">
      <c r="B629" s="37"/>
    </row>
    <row r="630" spans="2:2" x14ac:dyDescent="0.2">
      <c r="B630" s="37"/>
    </row>
    <row r="631" spans="2:2" x14ac:dyDescent="0.2">
      <c r="B631" s="37"/>
    </row>
    <row r="632" spans="2:2" x14ac:dyDescent="0.2">
      <c r="B632" s="37"/>
    </row>
    <row r="633" spans="2:2" x14ac:dyDescent="0.2">
      <c r="B633" s="37"/>
    </row>
    <row r="634" spans="2:2" x14ac:dyDescent="0.2">
      <c r="B634" s="37"/>
    </row>
    <row r="635" spans="2:2" x14ac:dyDescent="0.2">
      <c r="B635" s="37"/>
    </row>
    <row r="636" spans="2:2" x14ac:dyDescent="0.2">
      <c r="B636" s="37"/>
    </row>
    <row r="637" spans="2:2" x14ac:dyDescent="0.2">
      <c r="B637" s="37"/>
    </row>
    <row r="638" spans="2:2" x14ac:dyDescent="0.2">
      <c r="B638" s="37"/>
    </row>
    <row r="639" spans="2:2" x14ac:dyDescent="0.2">
      <c r="B639" s="37"/>
    </row>
    <row r="640" spans="2:2" x14ac:dyDescent="0.2">
      <c r="B640" s="37"/>
    </row>
    <row r="641" spans="2:2" x14ac:dyDescent="0.2">
      <c r="B641" s="37"/>
    </row>
    <row r="642" spans="2:2" x14ac:dyDescent="0.2">
      <c r="B642" s="37"/>
    </row>
    <row r="643" spans="2:2" x14ac:dyDescent="0.2">
      <c r="B643" s="37"/>
    </row>
    <row r="644" spans="2:2" x14ac:dyDescent="0.2">
      <c r="B644" s="37"/>
    </row>
    <row r="645" spans="2:2" x14ac:dyDescent="0.2">
      <c r="B645" s="37"/>
    </row>
    <row r="646" spans="2:2" x14ac:dyDescent="0.2">
      <c r="B646" s="37"/>
    </row>
    <row r="647" spans="2:2" x14ac:dyDescent="0.2">
      <c r="B647" s="37"/>
    </row>
    <row r="648" spans="2:2" x14ac:dyDescent="0.2">
      <c r="B648" s="37"/>
    </row>
    <row r="649" spans="2:2" x14ac:dyDescent="0.2">
      <c r="B649" s="37"/>
    </row>
    <row r="650" spans="2:2" x14ac:dyDescent="0.2">
      <c r="B650" s="37"/>
    </row>
    <row r="651" spans="2:2" x14ac:dyDescent="0.2">
      <c r="B651" s="37"/>
    </row>
    <row r="652" spans="2:2" x14ac:dyDescent="0.2">
      <c r="B652" s="37"/>
    </row>
    <row r="653" spans="2:2" x14ac:dyDescent="0.2">
      <c r="B653" s="37"/>
    </row>
    <row r="654" spans="2:2" x14ac:dyDescent="0.2">
      <c r="B654" s="37"/>
    </row>
    <row r="655" spans="2:2" x14ac:dyDescent="0.2">
      <c r="B655" s="37"/>
    </row>
    <row r="656" spans="2:2" x14ac:dyDescent="0.2">
      <c r="B656" s="37"/>
    </row>
    <row r="657" spans="2:2" x14ac:dyDescent="0.2">
      <c r="B657" s="37"/>
    </row>
    <row r="658" spans="2:2" x14ac:dyDescent="0.2">
      <c r="B658" s="37"/>
    </row>
    <row r="659" spans="2:2" x14ac:dyDescent="0.2">
      <c r="B659" s="37"/>
    </row>
    <row r="660" spans="2:2" x14ac:dyDescent="0.2">
      <c r="B660" s="37"/>
    </row>
    <row r="661" spans="2:2" x14ac:dyDescent="0.2">
      <c r="B661" s="37"/>
    </row>
    <row r="662" spans="2:2" x14ac:dyDescent="0.2">
      <c r="B662" s="37"/>
    </row>
    <row r="663" spans="2:2" x14ac:dyDescent="0.2">
      <c r="B663" s="37"/>
    </row>
    <row r="664" spans="2:2" x14ac:dyDescent="0.2">
      <c r="B664" s="37"/>
    </row>
    <row r="665" spans="2:2" x14ac:dyDescent="0.2">
      <c r="B665" s="37"/>
    </row>
    <row r="666" spans="2:2" x14ac:dyDescent="0.2">
      <c r="B666" s="37"/>
    </row>
    <row r="667" spans="2:2" x14ac:dyDescent="0.2">
      <c r="B667" s="37"/>
    </row>
    <row r="668" spans="2:2" x14ac:dyDescent="0.2">
      <c r="B668" s="37"/>
    </row>
    <row r="669" spans="2:2" x14ac:dyDescent="0.2">
      <c r="B669" s="37"/>
    </row>
    <row r="670" spans="2:2" x14ac:dyDescent="0.2">
      <c r="B670" s="37"/>
    </row>
    <row r="671" spans="2:2" x14ac:dyDescent="0.2">
      <c r="B671" s="37"/>
    </row>
    <row r="672" spans="2:2" x14ac:dyDescent="0.2">
      <c r="B672" s="37"/>
    </row>
    <row r="673" spans="2:2" x14ac:dyDescent="0.2">
      <c r="B673" s="37"/>
    </row>
    <row r="674" spans="2:2" x14ac:dyDescent="0.2">
      <c r="B674" s="37"/>
    </row>
    <row r="675" spans="2:2" x14ac:dyDescent="0.2">
      <c r="B675" s="37"/>
    </row>
    <row r="676" spans="2:2" x14ac:dyDescent="0.2">
      <c r="B676" s="37"/>
    </row>
    <row r="677" spans="2:2" x14ac:dyDescent="0.2">
      <c r="B677" s="37"/>
    </row>
    <row r="678" spans="2:2" x14ac:dyDescent="0.2">
      <c r="B678" s="37"/>
    </row>
    <row r="679" spans="2:2" x14ac:dyDescent="0.2">
      <c r="B679" s="37"/>
    </row>
    <row r="680" spans="2:2" x14ac:dyDescent="0.2">
      <c r="B680" s="37"/>
    </row>
    <row r="681" spans="2:2" x14ac:dyDescent="0.2">
      <c r="B681" s="37"/>
    </row>
    <row r="682" spans="2:2" x14ac:dyDescent="0.2">
      <c r="B682" s="37"/>
    </row>
    <row r="683" spans="2:2" x14ac:dyDescent="0.2">
      <c r="B683" s="37"/>
    </row>
    <row r="684" spans="2:2" x14ac:dyDescent="0.2">
      <c r="B684" s="37"/>
    </row>
    <row r="685" spans="2:2" x14ac:dyDescent="0.2">
      <c r="B685" s="37"/>
    </row>
    <row r="686" spans="2:2" x14ac:dyDescent="0.2">
      <c r="B686" s="37"/>
    </row>
    <row r="687" spans="2:2" x14ac:dyDescent="0.2">
      <c r="B687" s="37"/>
    </row>
    <row r="688" spans="2:2" x14ac:dyDescent="0.2">
      <c r="B688" s="37"/>
    </row>
    <row r="689" spans="2:2" x14ac:dyDescent="0.2">
      <c r="B689" s="37"/>
    </row>
    <row r="690" spans="2:2" x14ac:dyDescent="0.2">
      <c r="B690" s="37"/>
    </row>
    <row r="691" spans="2:2" x14ac:dyDescent="0.2">
      <c r="B691" s="37"/>
    </row>
    <row r="692" spans="2:2" x14ac:dyDescent="0.2">
      <c r="B692" s="37"/>
    </row>
    <row r="693" spans="2:2" x14ac:dyDescent="0.2">
      <c r="B693" s="37"/>
    </row>
    <row r="694" spans="2:2" x14ac:dyDescent="0.2">
      <c r="B694" s="37"/>
    </row>
    <row r="695" spans="2:2" x14ac:dyDescent="0.2">
      <c r="B695" s="37"/>
    </row>
    <row r="696" spans="2:2" x14ac:dyDescent="0.2">
      <c r="B696" s="37"/>
    </row>
    <row r="697" spans="2:2" x14ac:dyDescent="0.2">
      <c r="B697" s="37"/>
    </row>
    <row r="698" spans="2:2" x14ac:dyDescent="0.2">
      <c r="B698" s="37"/>
    </row>
    <row r="699" spans="2:2" x14ac:dyDescent="0.2">
      <c r="B699" s="37"/>
    </row>
    <row r="700" spans="2:2" x14ac:dyDescent="0.2">
      <c r="B700" s="37"/>
    </row>
    <row r="701" spans="2:2" x14ac:dyDescent="0.2">
      <c r="B701" s="37"/>
    </row>
    <row r="702" spans="2:2" x14ac:dyDescent="0.2">
      <c r="B702" s="37"/>
    </row>
    <row r="703" spans="2:2" x14ac:dyDescent="0.2">
      <c r="B703" s="37"/>
    </row>
    <row r="704" spans="2:2" x14ac:dyDescent="0.2">
      <c r="B704" s="37"/>
    </row>
    <row r="705" spans="2:2" x14ac:dyDescent="0.2">
      <c r="B705" s="37"/>
    </row>
    <row r="706" spans="2:2" x14ac:dyDescent="0.2">
      <c r="B706" s="37"/>
    </row>
    <row r="707" spans="2:2" x14ac:dyDescent="0.2">
      <c r="B707" s="37"/>
    </row>
    <row r="708" spans="2:2" x14ac:dyDescent="0.2">
      <c r="B708" s="37"/>
    </row>
    <row r="709" spans="2:2" x14ac:dyDescent="0.2">
      <c r="B709" s="37"/>
    </row>
    <row r="710" spans="2:2" x14ac:dyDescent="0.2">
      <c r="B710" s="37"/>
    </row>
    <row r="711" spans="2:2" x14ac:dyDescent="0.2">
      <c r="B711" s="37"/>
    </row>
    <row r="712" spans="2:2" x14ac:dyDescent="0.2">
      <c r="B712" s="37"/>
    </row>
    <row r="713" spans="2:2" x14ac:dyDescent="0.2">
      <c r="B713" s="37"/>
    </row>
    <row r="714" spans="2:2" x14ac:dyDescent="0.2">
      <c r="B714" s="37"/>
    </row>
    <row r="715" spans="2:2" x14ac:dyDescent="0.2">
      <c r="B715" s="37"/>
    </row>
    <row r="716" spans="2:2" x14ac:dyDescent="0.2">
      <c r="B716" s="37"/>
    </row>
    <row r="717" spans="2:2" x14ac:dyDescent="0.2">
      <c r="B717" s="37"/>
    </row>
    <row r="718" spans="2:2" x14ac:dyDescent="0.2">
      <c r="B718" s="37"/>
    </row>
    <row r="719" spans="2:2" x14ac:dyDescent="0.2">
      <c r="B719" s="37"/>
    </row>
    <row r="720" spans="2:2" x14ac:dyDescent="0.2">
      <c r="B720" s="37"/>
    </row>
    <row r="721" spans="2:2" x14ac:dyDescent="0.2">
      <c r="B721" s="37"/>
    </row>
    <row r="722" spans="2:2" x14ac:dyDescent="0.2">
      <c r="B722" s="37"/>
    </row>
    <row r="723" spans="2:2" x14ac:dyDescent="0.2">
      <c r="B723" s="37"/>
    </row>
    <row r="724" spans="2:2" x14ac:dyDescent="0.2">
      <c r="B724" s="37"/>
    </row>
    <row r="725" spans="2:2" x14ac:dyDescent="0.2">
      <c r="B725" s="37"/>
    </row>
    <row r="726" spans="2:2" x14ac:dyDescent="0.2">
      <c r="B726" s="37"/>
    </row>
    <row r="727" spans="2:2" x14ac:dyDescent="0.2">
      <c r="B727" s="37"/>
    </row>
    <row r="728" spans="2:2" x14ac:dyDescent="0.2">
      <c r="B728" s="37"/>
    </row>
    <row r="729" spans="2:2" x14ac:dyDescent="0.2">
      <c r="B729" s="37"/>
    </row>
    <row r="730" spans="2:2" x14ac:dyDescent="0.2">
      <c r="B730" s="37"/>
    </row>
    <row r="731" spans="2:2" x14ac:dyDescent="0.2">
      <c r="B731" s="37"/>
    </row>
    <row r="732" spans="2:2" x14ac:dyDescent="0.2">
      <c r="B732" s="37"/>
    </row>
    <row r="733" spans="2:2" x14ac:dyDescent="0.2">
      <c r="B733" s="37"/>
    </row>
    <row r="734" spans="2:2" x14ac:dyDescent="0.2">
      <c r="B734" s="37"/>
    </row>
    <row r="735" spans="2:2" x14ac:dyDescent="0.2">
      <c r="B735" s="37"/>
    </row>
    <row r="736" spans="2:2" x14ac:dyDescent="0.2">
      <c r="B736" s="37"/>
    </row>
    <row r="737" spans="2:2" x14ac:dyDescent="0.2">
      <c r="B737" s="37"/>
    </row>
    <row r="738" spans="2:2" x14ac:dyDescent="0.2">
      <c r="B738" s="37"/>
    </row>
    <row r="739" spans="2:2" x14ac:dyDescent="0.2">
      <c r="B739" s="37"/>
    </row>
    <row r="740" spans="2:2" x14ac:dyDescent="0.2">
      <c r="B740" s="37"/>
    </row>
    <row r="741" spans="2:2" x14ac:dyDescent="0.2">
      <c r="B741" s="37"/>
    </row>
    <row r="742" spans="2:2" x14ac:dyDescent="0.2">
      <c r="B742" s="37"/>
    </row>
    <row r="743" spans="2:2" x14ac:dyDescent="0.2">
      <c r="B743" s="37"/>
    </row>
    <row r="744" spans="2:2" x14ac:dyDescent="0.2">
      <c r="B744" s="37"/>
    </row>
    <row r="745" spans="2:2" x14ac:dyDescent="0.2">
      <c r="B745" s="37"/>
    </row>
    <row r="746" spans="2:2" x14ac:dyDescent="0.2">
      <c r="B746" s="37"/>
    </row>
    <row r="747" spans="2:2" x14ac:dyDescent="0.2">
      <c r="B747" s="37"/>
    </row>
    <row r="748" spans="2:2" x14ac:dyDescent="0.2">
      <c r="B748" s="37"/>
    </row>
    <row r="749" spans="2:2" x14ac:dyDescent="0.2">
      <c r="B749" s="37"/>
    </row>
    <row r="750" spans="2:2" x14ac:dyDescent="0.2">
      <c r="B750" s="37"/>
    </row>
    <row r="751" spans="2:2" x14ac:dyDescent="0.2">
      <c r="B751" s="37"/>
    </row>
    <row r="752" spans="2:2" x14ac:dyDescent="0.2">
      <c r="B752" s="37"/>
    </row>
    <row r="753" spans="2:2" x14ac:dyDescent="0.2">
      <c r="B753" s="37"/>
    </row>
    <row r="754" spans="2:2" x14ac:dyDescent="0.2">
      <c r="B754" s="37"/>
    </row>
    <row r="755" spans="2:2" x14ac:dyDescent="0.2">
      <c r="B755" s="37"/>
    </row>
    <row r="756" spans="2:2" x14ac:dyDescent="0.2">
      <c r="B756" s="37"/>
    </row>
    <row r="757" spans="2:2" x14ac:dyDescent="0.2">
      <c r="B757" s="37"/>
    </row>
    <row r="758" spans="2:2" x14ac:dyDescent="0.2">
      <c r="B758" s="37"/>
    </row>
    <row r="759" spans="2:2" x14ac:dyDescent="0.2">
      <c r="B759" s="37"/>
    </row>
    <row r="760" spans="2:2" x14ac:dyDescent="0.2">
      <c r="B760" s="37"/>
    </row>
    <row r="761" spans="2:2" x14ac:dyDescent="0.2">
      <c r="B761" s="37"/>
    </row>
    <row r="762" spans="2:2" x14ac:dyDescent="0.2">
      <c r="B762" s="37"/>
    </row>
    <row r="763" spans="2:2" x14ac:dyDescent="0.2">
      <c r="B763" s="37"/>
    </row>
    <row r="764" spans="2:2" x14ac:dyDescent="0.2">
      <c r="B764" s="37"/>
    </row>
    <row r="765" spans="2:2" x14ac:dyDescent="0.2">
      <c r="B765" s="37"/>
    </row>
    <row r="766" spans="2:2" x14ac:dyDescent="0.2">
      <c r="B766" s="37"/>
    </row>
    <row r="767" spans="2:2" x14ac:dyDescent="0.2">
      <c r="B767" s="37"/>
    </row>
    <row r="768" spans="2:2" x14ac:dyDescent="0.2">
      <c r="B768" s="37"/>
    </row>
    <row r="769" spans="2:2" x14ac:dyDescent="0.2">
      <c r="B769" s="37"/>
    </row>
    <row r="770" spans="2:2" x14ac:dyDescent="0.2">
      <c r="B770" s="37"/>
    </row>
    <row r="771" spans="2:2" x14ac:dyDescent="0.2">
      <c r="B771" s="37"/>
    </row>
    <row r="772" spans="2:2" x14ac:dyDescent="0.2">
      <c r="B772" s="37"/>
    </row>
    <row r="773" spans="2:2" x14ac:dyDescent="0.2">
      <c r="B773" s="37"/>
    </row>
    <row r="774" spans="2:2" x14ac:dyDescent="0.2">
      <c r="B774" s="37"/>
    </row>
    <row r="775" spans="2:2" x14ac:dyDescent="0.2">
      <c r="B775" s="37"/>
    </row>
    <row r="776" spans="2:2" x14ac:dyDescent="0.2">
      <c r="B776" s="37"/>
    </row>
    <row r="777" spans="2:2" x14ac:dyDescent="0.2">
      <c r="B777" s="37"/>
    </row>
    <row r="778" spans="2:2" x14ac:dyDescent="0.2">
      <c r="B778" s="37"/>
    </row>
    <row r="779" spans="2:2" x14ac:dyDescent="0.2">
      <c r="B779" s="37"/>
    </row>
    <row r="780" spans="2:2" x14ac:dyDescent="0.2">
      <c r="B780" s="37"/>
    </row>
    <row r="781" spans="2:2" x14ac:dyDescent="0.2">
      <c r="B781" s="37"/>
    </row>
    <row r="782" spans="2:2" x14ac:dyDescent="0.2">
      <c r="B782" s="37"/>
    </row>
    <row r="783" spans="2:2" x14ac:dyDescent="0.2">
      <c r="B783" s="37"/>
    </row>
    <row r="784" spans="2:2" x14ac:dyDescent="0.2">
      <c r="B784" s="37"/>
    </row>
    <row r="785" spans="2:2" x14ac:dyDescent="0.2">
      <c r="B785" s="37"/>
    </row>
    <row r="786" spans="2:2" x14ac:dyDescent="0.2">
      <c r="B786" s="37"/>
    </row>
    <row r="787" spans="2:2" x14ac:dyDescent="0.2">
      <c r="B787" s="37"/>
    </row>
    <row r="788" spans="2:2" x14ac:dyDescent="0.2">
      <c r="B788" s="37"/>
    </row>
    <row r="789" spans="2:2" x14ac:dyDescent="0.2">
      <c r="B789" s="37"/>
    </row>
    <row r="790" spans="2:2" x14ac:dyDescent="0.2">
      <c r="B790" s="37"/>
    </row>
    <row r="791" spans="2:2" x14ac:dyDescent="0.2">
      <c r="B791" s="37"/>
    </row>
    <row r="792" spans="2:2" x14ac:dyDescent="0.2">
      <c r="B792" s="37"/>
    </row>
    <row r="793" spans="2:2" x14ac:dyDescent="0.2">
      <c r="B793" s="37"/>
    </row>
    <row r="794" spans="2:2" x14ac:dyDescent="0.2">
      <c r="B794" s="37"/>
    </row>
    <row r="795" spans="2:2" x14ac:dyDescent="0.2">
      <c r="B795" s="37"/>
    </row>
    <row r="796" spans="2:2" x14ac:dyDescent="0.2">
      <c r="B796" s="37"/>
    </row>
    <row r="797" spans="2:2" x14ac:dyDescent="0.2">
      <c r="B797" s="37"/>
    </row>
    <row r="798" spans="2:2" x14ac:dyDescent="0.2">
      <c r="B798" s="37"/>
    </row>
    <row r="799" spans="2:2" x14ac:dyDescent="0.2">
      <c r="B799" s="37"/>
    </row>
    <row r="800" spans="2:2" x14ac:dyDescent="0.2">
      <c r="B800" s="37"/>
    </row>
    <row r="801" spans="2:2" x14ac:dyDescent="0.2">
      <c r="B801" s="37"/>
    </row>
    <row r="802" spans="2:2" x14ac:dyDescent="0.2">
      <c r="B802" s="37"/>
    </row>
    <row r="803" spans="2:2" x14ac:dyDescent="0.2">
      <c r="B803" s="37"/>
    </row>
    <row r="804" spans="2:2" x14ac:dyDescent="0.2">
      <c r="B804" s="37"/>
    </row>
    <row r="805" spans="2:2" x14ac:dyDescent="0.2">
      <c r="B805" s="37"/>
    </row>
    <row r="806" spans="2:2" x14ac:dyDescent="0.2">
      <c r="B806" s="37"/>
    </row>
    <row r="807" spans="2:2" x14ac:dyDescent="0.2">
      <c r="B807" s="37"/>
    </row>
    <row r="808" spans="2:2" x14ac:dyDescent="0.2">
      <c r="B808" s="37"/>
    </row>
    <row r="809" spans="2:2" x14ac:dyDescent="0.2">
      <c r="B809" s="37"/>
    </row>
    <row r="810" spans="2:2" x14ac:dyDescent="0.2">
      <c r="B810" s="37"/>
    </row>
    <row r="811" spans="2:2" x14ac:dyDescent="0.2">
      <c r="B811" s="37"/>
    </row>
    <row r="812" spans="2:2" x14ac:dyDescent="0.2">
      <c r="B812" s="37"/>
    </row>
    <row r="813" spans="2:2" x14ac:dyDescent="0.2">
      <c r="B813" s="37"/>
    </row>
    <row r="814" spans="2:2" x14ac:dyDescent="0.2">
      <c r="B814" s="37"/>
    </row>
    <row r="815" spans="2:2" x14ac:dyDescent="0.2">
      <c r="B815" s="37"/>
    </row>
    <row r="816" spans="2:2" x14ac:dyDescent="0.2">
      <c r="B816" s="37"/>
    </row>
    <row r="817" spans="2:2" x14ac:dyDescent="0.2">
      <c r="B817" s="37"/>
    </row>
    <row r="818" spans="2:2" x14ac:dyDescent="0.2">
      <c r="B818" s="37"/>
    </row>
    <row r="819" spans="2:2" x14ac:dyDescent="0.2">
      <c r="B819" s="37"/>
    </row>
    <row r="820" spans="2:2" x14ac:dyDescent="0.2">
      <c r="B820" s="37"/>
    </row>
    <row r="821" spans="2:2" x14ac:dyDescent="0.2">
      <c r="B821" s="37"/>
    </row>
    <row r="822" spans="2:2" x14ac:dyDescent="0.2">
      <c r="B822" s="37"/>
    </row>
    <row r="823" spans="2:2" x14ac:dyDescent="0.2">
      <c r="B823" s="37"/>
    </row>
    <row r="824" spans="2:2" x14ac:dyDescent="0.2">
      <c r="B824" s="37"/>
    </row>
    <row r="825" spans="2:2" x14ac:dyDescent="0.2">
      <c r="B825" s="37"/>
    </row>
    <row r="826" spans="2:2" x14ac:dyDescent="0.2">
      <c r="B826" s="37"/>
    </row>
    <row r="827" spans="2:2" x14ac:dyDescent="0.2">
      <c r="B827" s="37"/>
    </row>
    <row r="828" spans="2:2" x14ac:dyDescent="0.2">
      <c r="B828" s="37"/>
    </row>
    <row r="829" spans="2:2" x14ac:dyDescent="0.2">
      <c r="B829" s="37"/>
    </row>
    <row r="830" spans="2:2" x14ac:dyDescent="0.2">
      <c r="B830" s="37"/>
    </row>
    <row r="831" spans="2:2" x14ac:dyDescent="0.2">
      <c r="B831" s="37"/>
    </row>
    <row r="832" spans="2:2" x14ac:dyDescent="0.2">
      <c r="B832" s="37"/>
    </row>
    <row r="833" spans="2:2" x14ac:dyDescent="0.2">
      <c r="B833" s="37"/>
    </row>
    <row r="834" spans="2:2" x14ac:dyDescent="0.2">
      <c r="B834" s="37"/>
    </row>
    <row r="835" spans="2:2" x14ac:dyDescent="0.2">
      <c r="B835" s="37"/>
    </row>
    <row r="836" spans="2:2" x14ac:dyDescent="0.2">
      <c r="B836" s="37"/>
    </row>
    <row r="837" spans="2:2" x14ac:dyDescent="0.2">
      <c r="B837" s="37"/>
    </row>
    <row r="838" spans="2:2" x14ac:dyDescent="0.2">
      <c r="B838" s="37"/>
    </row>
    <row r="839" spans="2:2" x14ac:dyDescent="0.2">
      <c r="B839" s="37"/>
    </row>
    <row r="840" spans="2:2" x14ac:dyDescent="0.2">
      <c r="B840" s="37"/>
    </row>
    <row r="841" spans="2:2" x14ac:dyDescent="0.2">
      <c r="B841" s="37"/>
    </row>
    <row r="842" spans="2:2" x14ac:dyDescent="0.2">
      <c r="B842" s="37"/>
    </row>
    <row r="843" spans="2:2" x14ac:dyDescent="0.2">
      <c r="B843" s="37"/>
    </row>
    <row r="844" spans="2:2" x14ac:dyDescent="0.2">
      <c r="B844" s="37"/>
    </row>
    <row r="845" spans="2:2" x14ac:dyDescent="0.2">
      <c r="B845" s="37"/>
    </row>
    <row r="846" spans="2:2" x14ac:dyDescent="0.2">
      <c r="B846" s="37"/>
    </row>
    <row r="847" spans="2:2" x14ac:dyDescent="0.2">
      <c r="B847" s="37"/>
    </row>
    <row r="848" spans="2:2" x14ac:dyDescent="0.2">
      <c r="B848" s="37"/>
    </row>
    <row r="849" spans="2:2" x14ac:dyDescent="0.2">
      <c r="B849" s="37"/>
    </row>
    <row r="850" spans="2:2" x14ac:dyDescent="0.2">
      <c r="B850" s="37"/>
    </row>
    <row r="851" spans="2:2" x14ac:dyDescent="0.2">
      <c r="B851" s="37"/>
    </row>
    <row r="852" spans="2:2" x14ac:dyDescent="0.2">
      <c r="B852" s="37"/>
    </row>
    <row r="853" spans="2:2" x14ac:dyDescent="0.2">
      <c r="B853" s="37"/>
    </row>
    <row r="854" spans="2:2" x14ac:dyDescent="0.2">
      <c r="B854" s="37"/>
    </row>
    <row r="855" spans="2:2" x14ac:dyDescent="0.2">
      <c r="B855" s="37"/>
    </row>
    <row r="856" spans="2:2" x14ac:dyDescent="0.2">
      <c r="B856" s="37"/>
    </row>
    <row r="857" spans="2:2" x14ac:dyDescent="0.2">
      <c r="B857" s="37"/>
    </row>
    <row r="858" spans="2:2" x14ac:dyDescent="0.2">
      <c r="B858" s="37"/>
    </row>
    <row r="859" spans="2:2" x14ac:dyDescent="0.2">
      <c r="B859" s="37"/>
    </row>
    <row r="860" spans="2:2" x14ac:dyDescent="0.2">
      <c r="B860" s="37"/>
    </row>
    <row r="861" spans="2:2" x14ac:dyDescent="0.2">
      <c r="B861" s="37"/>
    </row>
    <row r="862" spans="2:2" x14ac:dyDescent="0.2">
      <c r="B862" s="37"/>
    </row>
    <row r="863" spans="2:2" x14ac:dyDescent="0.2">
      <c r="B863" s="37"/>
    </row>
    <row r="864" spans="2:2" x14ac:dyDescent="0.2">
      <c r="B864" s="37"/>
    </row>
    <row r="865" spans="2:2" x14ac:dyDescent="0.2">
      <c r="B865" s="37"/>
    </row>
    <row r="866" spans="2:2" x14ac:dyDescent="0.2">
      <c r="B866" s="37"/>
    </row>
    <row r="867" spans="2:2" x14ac:dyDescent="0.2">
      <c r="B867" s="37"/>
    </row>
    <row r="868" spans="2:2" x14ac:dyDescent="0.2">
      <c r="B868" s="37"/>
    </row>
    <row r="869" spans="2:2" x14ac:dyDescent="0.2">
      <c r="B869" s="37"/>
    </row>
    <row r="870" spans="2:2" x14ac:dyDescent="0.2">
      <c r="B870" s="37"/>
    </row>
    <row r="871" spans="2:2" x14ac:dyDescent="0.2">
      <c r="B871" s="37"/>
    </row>
    <row r="872" spans="2:2" x14ac:dyDescent="0.2">
      <c r="B872" s="37"/>
    </row>
    <row r="873" spans="2:2" x14ac:dyDescent="0.2">
      <c r="B873" s="37"/>
    </row>
    <row r="874" spans="2:2" x14ac:dyDescent="0.2">
      <c r="B874" s="37"/>
    </row>
    <row r="875" spans="2:2" x14ac:dyDescent="0.2">
      <c r="B875" s="37"/>
    </row>
    <row r="876" spans="2:2" x14ac:dyDescent="0.2">
      <c r="B876" s="37"/>
    </row>
    <row r="877" spans="2:2" x14ac:dyDescent="0.2">
      <c r="B877" s="37"/>
    </row>
    <row r="878" spans="2:2" x14ac:dyDescent="0.2">
      <c r="B878" s="37"/>
    </row>
    <row r="879" spans="2:2" x14ac:dyDescent="0.2">
      <c r="B879" s="37"/>
    </row>
    <row r="880" spans="2:2" x14ac:dyDescent="0.2">
      <c r="B880" s="37"/>
    </row>
    <row r="881" spans="2:2" x14ac:dyDescent="0.2">
      <c r="B881" s="37"/>
    </row>
    <row r="882" spans="2:2" x14ac:dyDescent="0.2">
      <c r="B882" s="37"/>
    </row>
    <row r="883" spans="2:2" x14ac:dyDescent="0.2">
      <c r="B883" s="37"/>
    </row>
    <row r="884" spans="2:2" x14ac:dyDescent="0.2">
      <c r="B884" s="37"/>
    </row>
    <row r="885" spans="2:2" x14ac:dyDescent="0.2">
      <c r="B885" s="37"/>
    </row>
    <row r="886" spans="2:2" x14ac:dyDescent="0.2">
      <c r="B886" s="37"/>
    </row>
    <row r="887" spans="2:2" x14ac:dyDescent="0.2">
      <c r="B887" s="37"/>
    </row>
    <row r="888" spans="2:2" x14ac:dyDescent="0.2">
      <c r="B888" s="37"/>
    </row>
    <row r="889" spans="2:2" x14ac:dyDescent="0.2">
      <c r="B889" s="37"/>
    </row>
    <row r="890" spans="2:2" x14ac:dyDescent="0.2">
      <c r="B890" s="37"/>
    </row>
    <row r="891" spans="2:2" x14ac:dyDescent="0.2">
      <c r="B891" s="37"/>
    </row>
    <row r="892" spans="2:2" x14ac:dyDescent="0.2">
      <c r="B892" s="37"/>
    </row>
    <row r="893" spans="2:2" x14ac:dyDescent="0.2">
      <c r="B893" s="37"/>
    </row>
    <row r="894" spans="2:2" x14ac:dyDescent="0.2">
      <c r="B894" s="37"/>
    </row>
    <row r="895" spans="2:2" x14ac:dyDescent="0.2">
      <c r="B895" s="37"/>
    </row>
    <row r="896" spans="2:2" x14ac:dyDescent="0.2">
      <c r="B896" s="37"/>
    </row>
    <row r="897" spans="2:2" x14ac:dyDescent="0.2">
      <c r="B897" s="37"/>
    </row>
    <row r="898" spans="2:2" x14ac:dyDescent="0.2">
      <c r="B898" s="37"/>
    </row>
    <row r="899" spans="2:2" x14ac:dyDescent="0.2">
      <c r="B899" s="37"/>
    </row>
    <row r="900" spans="2:2" x14ac:dyDescent="0.2">
      <c r="B900" s="37"/>
    </row>
    <row r="901" spans="2:2" x14ac:dyDescent="0.2">
      <c r="B901" s="37"/>
    </row>
    <row r="902" spans="2:2" x14ac:dyDescent="0.2">
      <c r="B902" s="37"/>
    </row>
    <row r="903" spans="2:2" x14ac:dyDescent="0.2">
      <c r="B903" s="37"/>
    </row>
    <row r="904" spans="2:2" x14ac:dyDescent="0.2">
      <c r="B904" s="37"/>
    </row>
    <row r="905" spans="2:2" x14ac:dyDescent="0.2">
      <c r="B905" s="37"/>
    </row>
    <row r="906" spans="2:2" x14ac:dyDescent="0.2">
      <c r="B906" s="37"/>
    </row>
    <row r="907" spans="2:2" x14ac:dyDescent="0.2">
      <c r="B907" s="37"/>
    </row>
    <row r="908" spans="2:2" x14ac:dyDescent="0.2">
      <c r="B908" s="37"/>
    </row>
    <row r="909" spans="2:2" x14ac:dyDescent="0.2">
      <c r="B909" s="37"/>
    </row>
    <row r="910" spans="2:2" x14ac:dyDescent="0.2">
      <c r="B910" s="37"/>
    </row>
    <row r="911" spans="2:2" x14ac:dyDescent="0.2">
      <c r="B911" s="37"/>
    </row>
    <row r="912" spans="2:2" x14ac:dyDescent="0.2">
      <c r="B912" s="37"/>
    </row>
    <row r="913" spans="2:2" x14ac:dyDescent="0.2">
      <c r="B913" s="37"/>
    </row>
    <row r="914" spans="2:2" x14ac:dyDescent="0.2">
      <c r="B914" s="37"/>
    </row>
    <row r="915" spans="2:2" x14ac:dyDescent="0.2">
      <c r="B915" s="37"/>
    </row>
    <row r="916" spans="2:2" x14ac:dyDescent="0.2">
      <c r="B916" s="37"/>
    </row>
    <row r="917" spans="2:2" x14ac:dyDescent="0.2">
      <c r="B917" s="37"/>
    </row>
    <row r="918" spans="2:2" x14ac:dyDescent="0.2">
      <c r="B918" s="37"/>
    </row>
    <row r="919" spans="2:2" x14ac:dyDescent="0.2">
      <c r="B919" s="37"/>
    </row>
    <row r="920" spans="2:2" x14ac:dyDescent="0.2">
      <c r="B920" s="37"/>
    </row>
    <row r="921" spans="2:2" x14ac:dyDescent="0.2">
      <c r="B921" s="37"/>
    </row>
    <row r="922" spans="2:2" x14ac:dyDescent="0.2">
      <c r="B922" s="37"/>
    </row>
    <row r="923" spans="2:2" x14ac:dyDescent="0.2">
      <c r="B923" s="37"/>
    </row>
    <row r="924" spans="2:2" x14ac:dyDescent="0.2">
      <c r="B924" s="37"/>
    </row>
    <row r="925" spans="2:2" x14ac:dyDescent="0.2">
      <c r="B925" s="37"/>
    </row>
    <row r="926" spans="2:2" x14ac:dyDescent="0.2">
      <c r="B926" s="37"/>
    </row>
    <row r="927" spans="2:2" x14ac:dyDescent="0.2">
      <c r="B927" s="37"/>
    </row>
    <row r="928" spans="2:2" x14ac:dyDescent="0.2">
      <c r="B928" s="37"/>
    </row>
    <row r="929" spans="2:2" x14ac:dyDescent="0.2">
      <c r="B929" s="37"/>
    </row>
    <row r="930" spans="2:2" x14ac:dyDescent="0.2">
      <c r="B930" s="37"/>
    </row>
    <row r="931" spans="2:2" x14ac:dyDescent="0.2">
      <c r="B931" s="37"/>
    </row>
    <row r="932" spans="2:2" x14ac:dyDescent="0.2">
      <c r="B932" s="37"/>
    </row>
    <row r="933" spans="2:2" x14ac:dyDescent="0.2">
      <c r="B933" s="37"/>
    </row>
    <row r="934" spans="2:2" x14ac:dyDescent="0.2">
      <c r="B934" s="37"/>
    </row>
    <row r="935" spans="2:2" x14ac:dyDescent="0.2">
      <c r="B935" s="37"/>
    </row>
    <row r="936" spans="2:2" x14ac:dyDescent="0.2">
      <c r="B936" s="37"/>
    </row>
    <row r="937" spans="2:2" x14ac:dyDescent="0.2">
      <c r="B937" s="37"/>
    </row>
    <row r="938" spans="2:2" x14ac:dyDescent="0.2">
      <c r="B938" s="37"/>
    </row>
    <row r="939" spans="2:2" x14ac:dyDescent="0.2">
      <c r="B939" s="37"/>
    </row>
    <row r="940" spans="2:2" x14ac:dyDescent="0.2">
      <c r="B940" s="37"/>
    </row>
    <row r="941" spans="2:2" x14ac:dyDescent="0.2">
      <c r="B941" s="37"/>
    </row>
    <row r="942" spans="2:2" x14ac:dyDescent="0.2">
      <c r="B942" s="37"/>
    </row>
    <row r="943" spans="2:2" x14ac:dyDescent="0.2">
      <c r="B943" s="37"/>
    </row>
    <row r="944" spans="2:2" x14ac:dyDescent="0.2">
      <c r="B944" s="37"/>
    </row>
    <row r="945" spans="2:2" x14ac:dyDescent="0.2">
      <c r="B945" s="37"/>
    </row>
    <row r="946" spans="2:2" x14ac:dyDescent="0.2">
      <c r="B946" s="37"/>
    </row>
    <row r="947" spans="2:2" x14ac:dyDescent="0.2">
      <c r="B947" s="37"/>
    </row>
    <row r="948" spans="2:2" x14ac:dyDescent="0.2">
      <c r="B948" s="37"/>
    </row>
    <row r="949" spans="2:2" x14ac:dyDescent="0.2">
      <c r="B949" s="37"/>
    </row>
    <row r="950" spans="2:2" x14ac:dyDescent="0.2">
      <c r="B950" s="37"/>
    </row>
    <row r="951" spans="2:2" x14ac:dyDescent="0.2">
      <c r="B951" s="37"/>
    </row>
    <row r="952" spans="2:2" x14ac:dyDescent="0.2">
      <c r="B952" s="37"/>
    </row>
    <row r="953" spans="2:2" x14ac:dyDescent="0.2">
      <c r="B953" s="37"/>
    </row>
    <row r="954" spans="2:2" x14ac:dyDescent="0.2">
      <c r="B954" s="37"/>
    </row>
    <row r="955" spans="2:2" x14ac:dyDescent="0.2">
      <c r="B955" s="37"/>
    </row>
    <row r="956" spans="2:2" x14ac:dyDescent="0.2">
      <c r="B956" s="37"/>
    </row>
    <row r="957" spans="2:2" x14ac:dyDescent="0.2">
      <c r="B957" s="37"/>
    </row>
    <row r="958" spans="2:2" x14ac:dyDescent="0.2">
      <c r="B958" s="37"/>
    </row>
    <row r="959" spans="2:2" x14ac:dyDescent="0.2">
      <c r="B959" s="37"/>
    </row>
    <row r="960" spans="2:2" x14ac:dyDescent="0.2">
      <c r="B960" s="37"/>
    </row>
    <row r="961" spans="2:2" x14ac:dyDescent="0.2">
      <c r="B961" s="37"/>
    </row>
    <row r="962" spans="2:2" x14ac:dyDescent="0.2">
      <c r="B962" s="37"/>
    </row>
    <row r="963" spans="2:2" x14ac:dyDescent="0.2">
      <c r="B963" s="37"/>
    </row>
    <row r="964" spans="2:2" x14ac:dyDescent="0.2">
      <c r="B964" s="37"/>
    </row>
    <row r="965" spans="2:2" x14ac:dyDescent="0.2">
      <c r="B965" s="37"/>
    </row>
    <row r="966" spans="2:2" x14ac:dyDescent="0.2">
      <c r="B966" s="37"/>
    </row>
    <row r="967" spans="2:2" x14ac:dyDescent="0.2">
      <c r="B967" s="37"/>
    </row>
    <row r="968" spans="2:2" x14ac:dyDescent="0.2">
      <c r="B968" s="37"/>
    </row>
    <row r="969" spans="2:2" x14ac:dyDescent="0.2">
      <c r="B969" s="37"/>
    </row>
    <row r="970" spans="2:2" x14ac:dyDescent="0.2">
      <c r="B970" s="37"/>
    </row>
    <row r="971" spans="2:2" x14ac:dyDescent="0.2">
      <c r="B971" s="37"/>
    </row>
    <row r="972" spans="2:2" x14ac:dyDescent="0.2">
      <c r="B972" s="37"/>
    </row>
    <row r="973" spans="2:2" x14ac:dyDescent="0.2">
      <c r="B973" s="37"/>
    </row>
    <row r="974" spans="2:2" x14ac:dyDescent="0.2">
      <c r="B974" s="37"/>
    </row>
    <row r="975" spans="2:2" x14ac:dyDescent="0.2">
      <c r="B975" s="37"/>
    </row>
    <row r="976" spans="2:2" x14ac:dyDescent="0.2">
      <c r="B976" s="37"/>
    </row>
    <row r="977" spans="2:2" x14ac:dyDescent="0.2">
      <c r="B977" s="37"/>
    </row>
    <row r="978" spans="2:2" x14ac:dyDescent="0.2">
      <c r="B978" s="37"/>
    </row>
    <row r="979" spans="2:2" x14ac:dyDescent="0.2">
      <c r="B979" s="37"/>
    </row>
    <row r="980" spans="2:2" x14ac:dyDescent="0.2">
      <c r="B980" s="37"/>
    </row>
    <row r="981" spans="2:2" x14ac:dyDescent="0.2">
      <c r="B981" s="37"/>
    </row>
    <row r="982" spans="2:2" x14ac:dyDescent="0.2">
      <c r="B982" s="37"/>
    </row>
    <row r="983" spans="2:2" x14ac:dyDescent="0.2">
      <c r="B983" s="37"/>
    </row>
    <row r="984" spans="2:2" x14ac:dyDescent="0.2">
      <c r="B984" s="37"/>
    </row>
    <row r="985" spans="2:2" x14ac:dyDescent="0.2">
      <c r="B985" s="37"/>
    </row>
    <row r="986" spans="2:2" x14ac:dyDescent="0.2">
      <c r="B986" s="37"/>
    </row>
    <row r="987" spans="2:2" x14ac:dyDescent="0.2">
      <c r="B987" s="37"/>
    </row>
    <row r="988" spans="2:2" x14ac:dyDescent="0.2">
      <c r="B988" s="37"/>
    </row>
    <row r="989" spans="2:2" x14ac:dyDescent="0.2">
      <c r="B989" s="37"/>
    </row>
    <row r="990" spans="2:2" x14ac:dyDescent="0.2">
      <c r="B990" s="37"/>
    </row>
    <row r="991" spans="2:2" x14ac:dyDescent="0.2">
      <c r="B991" s="37"/>
    </row>
    <row r="992" spans="2:2" x14ac:dyDescent="0.2">
      <c r="B992" s="37"/>
    </row>
    <row r="993" spans="2:2" x14ac:dyDescent="0.2">
      <c r="B993" s="37"/>
    </row>
    <row r="994" spans="2:2" x14ac:dyDescent="0.2">
      <c r="B994" s="37"/>
    </row>
    <row r="995" spans="2:2" x14ac:dyDescent="0.2">
      <c r="B995" s="37"/>
    </row>
    <row r="996" spans="2:2" x14ac:dyDescent="0.2">
      <c r="B996" s="37"/>
    </row>
    <row r="997" spans="2:2" x14ac:dyDescent="0.2">
      <c r="B997" s="37"/>
    </row>
    <row r="998" spans="2:2" x14ac:dyDescent="0.2">
      <c r="B998" s="37"/>
    </row>
  </sheetData>
  <mergeCells count="4">
    <mergeCell ref="A1:G1"/>
    <mergeCell ref="A16:B16"/>
    <mergeCell ref="F16:G17"/>
    <mergeCell ref="A17:B17"/>
  </mergeCells>
  <dataValidations count="3">
    <dataValidation type="decimal" operator="equal" allowBlank="1" showDropDown="1" showInputMessage="1" showErrorMessage="1" prompt="La valeur de ce champ est égale à 0 ou il doit rester VIDE" sqref="E3:E15" xr:uid="{00000000-0002-0000-0800-000000000000}">
      <formula1>0</formula1>
    </dataValidation>
    <dataValidation type="decimal" operator="equal" allowBlank="1" showDropDown="1" showInputMessage="1" showErrorMessage="1" prompt="La valeur de ce champ est égale à 1 ou il doit rester VIDE" sqref="D3:D15" xr:uid="{00000000-0002-0000-0800-000001000000}">
      <formula1>1</formula1>
    </dataValidation>
    <dataValidation type="decimal" operator="equal" allowBlank="1" showDropDown="1" showInputMessage="1" showErrorMessage="1" prompt="La valeur de ce champ est égale à 2 ou il doit rester VIDE" sqref="C3:C15" xr:uid="{00000000-0002-0000-0800-000002000000}">
      <formula1>2</formula1>
    </dataValidation>
  </dataValidations>
  <hyperlinks>
    <hyperlink ref="G3" r:id="rId1" xr:uid="{00000000-0004-0000-0800-000000000000}"/>
    <hyperlink ref="G4" r:id="rId2" xr:uid="{6D77898F-A47F-8E40-9CE0-0CCA8118DAA3}"/>
  </hyperlinks>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c6dacaa-8659-40a6-ae4b-db94d906a001" xsi:nil="true"/>
    <lcf76f155ced4ddcb4097134ff3c332f xmlns="b3e394f4-7e1b-40dc-9710-f85171a654f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CAF04E58DDB1147BACE8AD971ACB810" ma:contentTypeVersion="16" ma:contentTypeDescription="Create a new document." ma:contentTypeScope="" ma:versionID="165779e993b81606853fcae254bdc6c6">
  <xsd:schema xmlns:xsd="http://www.w3.org/2001/XMLSchema" xmlns:xs="http://www.w3.org/2001/XMLSchema" xmlns:p="http://schemas.microsoft.com/office/2006/metadata/properties" xmlns:ns2="b3e394f4-7e1b-40dc-9710-f85171a654f0" xmlns:ns3="9c6dacaa-8659-40a6-ae4b-db94d906a001" targetNamespace="http://schemas.microsoft.com/office/2006/metadata/properties" ma:root="true" ma:fieldsID="9ad812ca541bd85cc4953484cbcd9895" ns2:_="" ns3:_="">
    <xsd:import namespace="b3e394f4-7e1b-40dc-9710-f85171a654f0"/>
    <xsd:import namespace="9c6dacaa-8659-40a6-ae4b-db94d906a001"/>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e394f4-7e1b-40dc-9710-f85171a654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3f7c956-802a-45ac-b2ba-cc78506785fb"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9c6dacaa-8659-40a6-ae4b-db94d906a001"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ee0e095-a9ee-45a3-ad98-fc47b39f0f4e}" ma:internalName="TaxCatchAll" ma:showField="CatchAllData" ma:web="9c6dacaa-8659-40a6-ae4b-db94d906a00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A0D3683-214A-45B3-B2E5-439B39ABC35D}">
  <ds:schemaRefs>
    <ds:schemaRef ds:uri="http://purl.org/dc/terms/"/>
    <ds:schemaRef ds:uri="http://schemas.openxmlformats.org/package/2006/metadata/core-properties"/>
    <ds:schemaRef ds:uri="b3e394f4-7e1b-40dc-9710-f85171a654f0"/>
    <ds:schemaRef ds:uri="http://schemas.microsoft.com/office/2006/documentManagement/types"/>
    <ds:schemaRef ds:uri="http://purl.org/dc/dcmitype/"/>
    <ds:schemaRef ds:uri="http://schemas.microsoft.com/office/2006/metadata/properties"/>
    <ds:schemaRef ds:uri="http://www.w3.org/XML/1998/namespace"/>
    <ds:schemaRef ds:uri="http://schemas.microsoft.com/office/infopath/2007/PartnerControls"/>
    <ds:schemaRef ds:uri="http://purl.org/dc/elements/1.1/"/>
    <ds:schemaRef ds:uri="9c6dacaa-8659-40a6-ae4b-db94d906a001"/>
  </ds:schemaRefs>
</ds:datastoreItem>
</file>

<file path=customXml/itemProps2.xml><?xml version="1.0" encoding="utf-8"?>
<ds:datastoreItem xmlns:ds="http://schemas.openxmlformats.org/officeDocument/2006/customXml" ds:itemID="{C077EBFF-FA58-4D51-974E-060E569BA56F}">
  <ds:schemaRefs>
    <ds:schemaRef ds:uri="http://schemas.microsoft.com/sharepoint/v3/contenttype/forms"/>
  </ds:schemaRefs>
</ds:datastoreItem>
</file>

<file path=customXml/itemProps3.xml><?xml version="1.0" encoding="utf-8"?>
<ds:datastoreItem xmlns:ds="http://schemas.openxmlformats.org/officeDocument/2006/customXml" ds:itemID="{66B82F6F-8F69-4809-A163-A913BC833AF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3e394f4-7e1b-40dc-9710-f85171a654f0"/>
    <ds:schemaRef ds:uri="9c6dacaa-8659-40a6-ae4b-db94d906a00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Dashboard</vt:lpstr>
      <vt:lpstr>Introduction</vt:lpstr>
      <vt:lpstr>CIP Assessment</vt:lpstr>
      <vt:lpstr>Recommendations</vt:lpstr>
      <vt:lpstr>Analyze</vt:lpstr>
      <vt:lpstr>Strategy Development</vt:lpstr>
      <vt:lpstr>Messages Design</vt:lpstr>
      <vt:lpstr>Implementation</vt:lpstr>
      <vt:lpstr>Monitoring</vt:lpstr>
      <vt:lpstr>Zonecalcul</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SBC Checklist to Develop CIPs</dc:title>
  <dc:subject/>
  <dc:creator>Breakthrough ACTION</dc:creator>
  <cp:keywords/>
  <dc:description/>
  <cp:lastModifiedBy>Marcela Aguilar</cp:lastModifiedBy>
  <cp:revision/>
  <dcterms:created xsi:type="dcterms:W3CDTF">2022-04-22T20:13:01Z</dcterms:created>
  <dcterms:modified xsi:type="dcterms:W3CDTF">2023-02-24T16:33:11Z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0x0101003CAF04E58DDB1147BACE8AD971ACB810</vt:lpwstr>
  </property>
  <property fmtid="{D5CDD505-2E9C-101B-9397-08002B2CF9AE}" pid="3" name="MediaServiceImageTags">
    <vt:lpwstr/>
  </property>
</Properties>
</file>