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mc:AlternateContent xmlns:mc="http://schemas.openxmlformats.org/markup-compatibility/2006">
    <mc:Choice Requires="x15">
      <x15ac:absPath xmlns:x15ac="http://schemas.microsoft.com/office/spreadsheetml/2010/11/ac" url="/Users/marcelaaguilar/Downloads/CIP/"/>
    </mc:Choice>
  </mc:AlternateContent>
  <xr:revisionPtr revIDLastSave="0" documentId="13_ncr:1_{0CF7EF06-7ECD-B346-A32F-CE4896A1198F}" xr6:coauthVersionLast="47" xr6:coauthVersionMax="47" xr10:uidLastSave="{00000000-0000-0000-0000-000000000000}"/>
  <bookViews>
    <workbookView xWindow="7860" yWindow="1620" windowWidth="24960" windowHeight="17060" xr2:uid="{00000000-000D-0000-FFFF-FFFF00000000}"/>
  </bookViews>
  <sheets>
    <sheet name="Tableau de bord" sheetId="10" r:id="rId1"/>
    <sheet name="Introduction" sheetId="1" r:id="rId2"/>
    <sheet name="Evaluation du PANB" sheetId="3" r:id="rId3"/>
    <sheet name="Recommandations" sheetId="4" r:id="rId4"/>
    <sheet name="Analyse" sheetId="5" r:id="rId5"/>
    <sheet name="Developpement Stratégie" sheetId="6" r:id="rId6"/>
    <sheet name="Conception des messages" sheetId="7" r:id="rId7"/>
    <sheet name="Mise en oeuvre" sheetId="8" r:id="rId8"/>
    <sheet name="Suivi" sheetId="9" r:id="rId9"/>
  </sheets>
  <definedNames>
    <definedName name="_xlchart.v2.0" hidden="1">'Tableau de bord'!$N$20:$P$20</definedName>
    <definedName name="_xlchart.v2.1" hidden="1">'Tableau de bord'!$N$21:$P$21</definedName>
    <definedName name="_xlchart.v2.2" hidden="1">'Tableau de bord'!$R$188:$T$188</definedName>
    <definedName name="_xlchart.v2.3" hidden="1">'Tableau de bord'!$R$189:$T$189</definedName>
    <definedName name="_xlchart.v2.4" hidden="1">'Tableau de bord'!$N$26:$P$26</definedName>
    <definedName name="_xlchart.v2.5" hidden="1">'Tableau de bord'!$N$27:$P$27</definedName>
    <definedName name="_xlchart.v2.6" hidden="1">'Tableau de bord'!$N$22:$P$22</definedName>
    <definedName name="_xlchart.v2.7" hidden="1">'Tableau de bord'!$N$23:$P$23</definedName>
    <definedName name="_xlchart.v2.8" hidden="1">'Tableau de bord'!$N$24:$P$24</definedName>
    <definedName name="_xlchart.v2.9" hidden="1">'Tableau de bord'!$N$25:$P$25</definedName>
    <definedName name="Zonecalcul" localSheetId="0">'Tableau de bord'!$N:$O</definedName>
    <definedName name="Zonecalcu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6" l="1"/>
  <c r="D20" i="6"/>
  <c r="C20" i="6"/>
  <c r="Q7" i="10" l="1"/>
  <c r="Q6" i="10"/>
  <c r="E17" i="9"/>
  <c r="D17" i="9"/>
  <c r="C17" i="9"/>
  <c r="O170" i="10" s="1"/>
  <c r="O171" i="10" s="1"/>
  <c r="E16" i="9"/>
  <c r="T187" i="10" s="1"/>
  <c r="D16" i="9"/>
  <c r="S187" i="10" s="1"/>
  <c r="C16" i="9"/>
  <c r="R187" i="10" s="1"/>
  <c r="A4" i="9"/>
  <c r="A5" i="9" s="1"/>
  <c r="A6" i="9" s="1"/>
  <c r="A7" i="9" s="1"/>
  <c r="A8" i="9" s="1"/>
  <c r="A9" i="9" s="1"/>
  <c r="A10" i="9" s="1"/>
  <c r="A11" i="9" s="1"/>
  <c r="A12" i="9" s="1"/>
  <c r="A13" i="9" s="1"/>
  <c r="A14" i="9" s="1"/>
  <c r="A15" i="9" s="1"/>
  <c r="E15" i="8"/>
  <c r="D15" i="8"/>
  <c r="C15" i="8"/>
  <c r="E14" i="8"/>
  <c r="T185" i="10" s="1"/>
  <c r="D14" i="8"/>
  <c r="S185" i="10" s="1"/>
  <c r="C14" i="8"/>
  <c r="R185" i="10" s="1"/>
  <c r="A4" i="8"/>
  <c r="A5" i="8" s="1"/>
  <c r="A6" i="8" s="1"/>
  <c r="A7" i="8" s="1"/>
  <c r="A8" i="8" s="1"/>
  <c r="A9" i="8" s="1"/>
  <c r="A10" i="8" s="1"/>
  <c r="A11" i="8" s="1"/>
  <c r="A12" i="8" s="1"/>
  <c r="A13" i="8" s="1"/>
  <c r="E15" i="7"/>
  <c r="D15" i="7"/>
  <c r="C15" i="7"/>
  <c r="E14" i="7"/>
  <c r="T183" i="10" s="1"/>
  <c r="D14" i="7"/>
  <c r="S183" i="10" s="1"/>
  <c r="C14" i="7"/>
  <c r="R183" i="10" s="1"/>
  <c r="A4" i="7"/>
  <c r="A5" i="7" s="1"/>
  <c r="A6" i="7" s="1"/>
  <c r="A7" i="7" s="1"/>
  <c r="A8" i="7" s="1"/>
  <c r="A9" i="7" s="1"/>
  <c r="A10" i="7" s="1"/>
  <c r="A11" i="7" s="1"/>
  <c r="A12" i="7" s="1"/>
  <c r="A13" i="7" s="1"/>
  <c r="E21" i="6"/>
  <c r="D21" i="6"/>
  <c r="C21" i="6"/>
  <c r="O85" i="10" s="1"/>
  <c r="O86" i="10" s="1"/>
  <c r="T181" i="10"/>
  <c r="S181" i="10"/>
  <c r="R181" i="10"/>
  <c r="A4" i="6"/>
  <c r="A5" i="6" s="1"/>
  <c r="A6" i="6" s="1"/>
  <c r="A7" i="6" s="1"/>
  <c r="A8" i="6" s="1"/>
  <c r="A9" i="6" s="1"/>
  <c r="A10" i="6" s="1"/>
  <c r="A11" i="6" s="1"/>
  <c r="A12" i="6" s="1"/>
  <c r="A13" i="6" s="1"/>
  <c r="A14" i="6" s="1"/>
  <c r="A15" i="6" s="1"/>
  <c r="A16" i="6" s="1"/>
  <c r="A17" i="6" s="1"/>
  <c r="A18" i="6" s="1"/>
  <c r="A19" i="6" s="1"/>
  <c r="E15" i="5"/>
  <c r="D15" i="5"/>
  <c r="C15" i="5"/>
  <c r="O76" i="10" s="1"/>
  <c r="O77" i="10" s="1"/>
  <c r="P72" i="10" s="1"/>
  <c r="E14" i="5"/>
  <c r="T179" i="10" s="1"/>
  <c r="D14" i="5"/>
  <c r="S179" i="10" s="1"/>
  <c r="C14" i="5"/>
  <c r="R179" i="10" s="1"/>
  <c r="A4" i="5"/>
  <c r="A5" i="5" s="1"/>
  <c r="A6" i="5" s="1"/>
  <c r="A7" i="5" s="1"/>
  <c r="A8" i="5" s="1"/>
  <c r="A9" i="5" s="1"/>
  <c r="A10" i="5" s="1"/>
  <c r="A11" i="5" s="1"/>
  <c r="A12" i="5" s="1"/>
  <c r="A13" i="5" s="1"/>
  <c r="E46" i="3"/>
  <c r="D46" i="3"/>
  <c r="C46" i="3"/>
  <c r="O66" i="10" s="1"/>
  <c r="O67" i="10" s="1"/>
  <c r="P60" i="10" s="1"/>
  <c r="E45" i="3"/>
  <c r="P25" i="10" s="1"/>
  <c r="D45" i="3"/>
  <c r="O25" i="10" s="1"/>
  <c r="C45" i="3"/>
  <c r="N25" i="10" s="1"/>
  <c r="A32" i="3"/>
  <c r="A33" i="3" s="1"/>
  <c r="A34" i="3" s="1"/>
  <c r="A35" i="3" s="1"/>
  <c r="A36" i="3" s="1"/>
  <c r="A37" i="3" s="1"/>
  <c r="A38" i="3" s="1"/>
  <c r="A39" i="3" s="1"/>
  <c r="A40" i="3" s="1"/>
  <c r="A41" i="3" s="1"/>
  <c r="A42" i="3" s="1"/>
  <c r="A43" i="3" s="1"/>
  <c r="A44" i="3" s="1"/>
  <c r="E29" i="3"/>
  <c r="D29" i="3"/>
  <c r="C29" i="3"/>
  <c r="O16" i="10" s="1"/>
  <c r="O17" i="10" s="1"/>
  <c r="E28" i="3"/>
  <c r="P23" i="10" s="1"/>
  <c r="D28" i="3"/>
  <c r="O23" i="10" s="1"/>
  <c r="C28" i="3"/>
  <c r="N23" i="10" s="1"/>
  <c r="A18" i="3"/>
  <c r="A19" i="3" s="1"/>
  <c r="A20" i="3" s="1"/>
  <c r="A21" i="3" s="1"/>
  <c r="A22" i="3" s="1"/>
  <c r="A23" i="3" s="1"/>
  <c r="A24" i="3" s="1"/>
  <c r="A25" i="3" s="1"/>
  <c r="A26" i="3" s="1"/>
  <c r="A27" i="3" s="1"/>
  <c r="E15" i="3"/>
  <c r="D15" i="3"/>
  <c r="C15" i="3"/>
  <c r="O7" i="10" s="1"/>
  <c r="O8" i="10" s="1"/>
  <c r="E14" i="3"/>
  <c r="P21" i="10" s="1"/>
  <c r="D14" i="3"/>
  <c r="O21" i="10" s="1"/>
  <c r="C14" i="3"/>
  <c r="N21" i="10" s="1"/>
  <c r="A6" i="3"/>
  <c r="A7" i="3" s="1"/>
  <c r="A8" i="3" s="1"/>
  <c r="A9" i="3" s="1"/>
  <c r="A10" i="3" s="1"/>
  <c r="A11" i="3" s="1"/>
  <c r="A12" i="3" s="1"/>
  <c r="A13" i="3" s="1"/>
  <c r="O160" i="10" l="1"/>
  <c r="O161" i="10" s="1"/>
  <c r="R189" i="10"/>
  <c r="O150" i="10"/>
  <c r="T189" i="10"/>
  <c r="S189" i="10"/>
  <c r="P27" i="10"/>
  <c r="O27" i="10"/>
  <c r="N27" i="10"/>
  <c r="P11" i="10"/>
  <c r="P13" i="10"/>
  <c r="A18" i="10"/>
  <c r="P12" i="10"/>
  <c r="P82" i="10"/>
  <c r="P81" i="10"/>
  <c r="P80" i="10"/>
  <c r="P174" i="10"/>
  <c r="P176" i="10"/>
  <c r="P175" i="10"/>
  <c r="S15" i="10"/>
  <c r="S17" i="10"/>
  <c r="C18" i="10"/>
  <c r="R42" i="10"/>
  <c r="S16" i="10"/>
  <c r="M13" i="10" s="1"/>
  <c r="P61" i="10"/>
  <c r="P62" i="10"/>
  <c r="P70" i="10"/>
  <c r="P71" i="10"/>
  <c r="E18" i="10"/>
  <c r="P156" i="10" l="1"/>
  <c r="P155" i="10"/>
  <c r="P154" i="10"/>
  <c r="O151" i="10"/>
  <c r="S191" i="10" s="1"/>
  <c r="S46" i="10"/>
  <c r="S45" i="10"/>
  <c r="S44" i="10"/>
  <c r="S196" i="10" l="1"/>
  <c r="S197" i="10"/>
  <c r="S195" i="10"/>
  <c r="P131" i="10"/>
  <c r="P89" i="10"/>
  <c r="P124" i="10"/>
</calcChain>
</file>

<file path=xl/sharedStrings.xml><?xml version="1.0" encoding="utf-8"?>
<sst xmlns="http://schemas.openxmlformats.org/spreadsheetml/2006/main" count="504" uniqueCount="273">
  <si>
    <t>LE CHECKLIST DU CSC POUR LE PLAN D'ACTION NATIONAL BUDGÉTISÉ (PANB)</t>
  </si>
  <si>
    <t>A qui est destinée ce Checklist ?</t>
  </si>
  <si>
    <t>Cet outil d’élaboration et d’évaluation du Plan d’Action Budgétisé (PANB) pour la Création de la Demande (CD) est destiné à aider les gouvernements, les donateurs et les équipes de planification et de mise en œuvre. L’objectif est de s'assurer que les meilleures pratiques en matière de Changement Social et de Comportement (CSC) sont stratégiquement intégrées avec la prise en compte d’axes singuliers tel que le genre et les jeunes. Il décrit les éléments clés dont la prise en compte pendant l’évaluation, le développement, la mise en œuvre et le suivi, qui est un facteur majeur de réussite des interventions de CSC dans le plan d'action national bugitisé (PANB). ce Checklist informe à travers une série de questions axées sur les meilleures pratiques et les Pratiques à Haut Impact (PHI) lors de la planification, la conception, la mise en œuvre, le suivi et l’évaluation des activités de CSC de planning familial et santé reproductive (PF/SR). Leur prise en compte permet d’avoir un document de PANB techniquement en phase avec ces meilleures pratiques en matière de CSC, ce qui augmente les chances d’atteindre les résultats escomptés dans la création de la demande. 
Le Checklist CSC peut être utilisée par les équipes de travail tout au long du processus d'élaboration et de lancement d'un nouveau PANB ou d'évaluation d'un PANB déjà existant.</t>
  </si>
  <si>
    <t>Comment utiliser ce Checklist?</t>
  </si>
  <si>
    <t xml:space="preserve">Pour utiliser Le Checklist pour l'évaluation et pour l’élaboration du PANB, lisez chaque question, déterminez si le critère a été suivi complètement (oui) partiellement (partiel) ou pas du tout suivi (non). 
• Une réponse "oui" indique un alignement sur un critère et la note a attribuer est 2 ; 
• Une réponse "partielle" suggère que le critère n'a pas été entièrement respecté et la note a attribuer est 1; 
• Une réponse "non" indique que le critère n’a pas été suivi ou appliqué et la note a attribuer est 0.
Une colonne Commentaires permet de donner les explications sur la réponse ou de suggérer les ajustements nécessaires afin d’obtenir une réponse "oui " et éventuellement une réponse partielle. 
Quelque soit la réponse surtout si elle est "partielle" ou "non", l'équipe peut s’en référer à la colonne Recommandations via le lien qui pointe vers la recommandation ou accéder directement à la feuille de Recommandations en suivant le numéro de la recommandation (Exemple : R-1-1 ou R-3-4)
Certaines recommandations donnent accès à des ressources supplémentaires permettant de la mettre en œuvre. 
Un tableau de bord permet d'apprécier de façon visuelle les résultats de l'évaluation ou de l'élaboration
Pour l'évaluation
 Les phases d'analyse, de mise en œuvre et de suivi évaluation et gestion des connaissances sont appréciées graphiquement de trois manières:
• De façon globale dans la section Résumé à travers une représentation graphique en Jauge (en feux tricolore) exprimée en pourcentage (%) ; 
• De façon détaillée à travers une représentation en histogramme sur le nombre de Oui, de Partielle et de Non;
La couleur rouge représente la réponse Non, la couleur Jaune Partielle et la couleur verte représente la réponse Oui.
Pour l'élaboration 
Les phases d'analyse, stratégie, conception, mise en œuvre et de suivi évaluation et gestion des connaissances sont appréciées graphiquement de trois manières:
• De façon globale dans la section Résumé à travers une représentation graphique en Jauge (en feux tricolore) exprimée en pourcentage (%) ; 
• De façon détaillée à travers une représentation en histogramme sur le nombre de Oui, de Partielle et de Non;
La couleur rouge représente la réponse Non, la couleur Jaune Partielle et la couleur verte représente la réponse Oui.
Pour plus de détails sur le guide d'utilisation du Checklist CSC.
</t>
  </si>
  <si>
    <t>Cet outil est rendu possible grâce au généreux soutien du peuple américain par le biais de l'Agence des États-Unis pour le développement international (USAID). Le contenu est sous la responsabilité de Breakthrough ACTION et ne reflète pas nécessairement le point de vue de l'USAID ou du gouvernement des États-Unis.</t>
  </si>
  <si>
    <t>TABLEAU DE BORD CHECKLIST CSC</t>
  </si>
  <si>
    <t>EVALUATION PANB</t>
  </si>
  <si>
    <t>l</t>
  </si>
  <si>
    <t>Planification</t>
  </si>
  <si>
    <t>rouge</t>
  </si>
  <si>
    <t>Total Max</t>
  </si>
  <si>
    <t>ver</t>
  </si>
  <si>
    <t>Total obtenu</t>
  </si>
  <si>
    <t>Intervalle de résultat plan</t>
  </si>
  <si>
    <t>0-59%</t>
  </si>
  <si>
    <t>Rouge</t>
  </si>
  <si>
    <t>59-79%</t>
  </si>
  <si>
    <t>Jaune</t>
  </si>
  <si>
    <t>79-100%</t>
  </si>
  <si>
    <t>Vert</t>
  </si>
  <si>
    <t>Implementation</t>
  </si>
  <si>
    <t>Intervalle de résultat impl</t>
  </si>
  <si>
    <t>Mise en œuvre</t>
  </si>
  <si>
    <t>SE&amp;GS</t>
  </si>
  <si>
    <t>Nonmbre d'occurence</t>
  </si>
  <si>
    <t>Oui</t>
  </si>
  <si>
    <t>Partiel</t>
  </si>
  <si>
    <t>Non</t>
  </si>
  <si>
    <t>ME&amp;KM</t>
  </si>
  <si>
    <t>Total Evaluation</t>
  </si>
  <si>
    <t xml:space="preserve">SE&amp;GS= Suivi  et Evaluation-Gestion des connaissances </t>
  </si>
  <si>
    <t>RESUME DE L'EVALUATION DU PANB</t>
  </si>
  <si>
    <t>Moyenne</t>
  </si>
  <si>
    <t>Résumé</t>
  </si>
  <si>
    <t>0-54%</t>
  </si>
  <si>
    <t>54-73%</t>
  </si>
  <si>
    <t>73-100%</t>
  </si>
  <si>
    <t>ELABORATION DU PANB</t>
  </si>
  <si>
    <t>Intervalle de résultat</t>
  </si>
  <si>
    <t>59-81%</t>
  </si>
  <si>
    <t>81-100%</t>
  </si>
  <si>
    <t>0-46%</t>
  </si>
  <si>
    <t>46-61%</t>
  </si>
  <si>
    <t>61-100%</t>
  </si>
  <si>
    <t>Analyse</t>
  </si>
  <si>
    <t>Analyze</t>
  </si>
  <si>
    <t>Développement Stratégie</t>
  </si>
  <si>
    <t>Strategy</t>
  </si>
  <si>
    <t>Conception</t>
  </si>
  <si>
    <t>Messages</t>
  </si>
  <si>
    <t>RESUME ELABORATION DU PANB</t>
  </si>
  <si>
    <t>Mise en oeuvre</t>
  </si>
  <si>
    <t>ME&amp;GS</t>
  </si>
  <si>
    <t>Message</t>
  </si>
  <si>
    <t>MOYENNE(N171;N161;N151;N86;N77)</t>
  </si>
  <si>
    <t xml:space="preserve">LE CHECKLIST D'EVALUATION DU PANB		</t>
  </si>
  <si>
    <t>NB: messages/matériels et diffusions/productions- Veuillez préciser les détails dans le champ commentaire</t>
  </si>
  <si>
    <t>N°</t>
  </si>
  <si>
    <t>Critères d'évaluation</t>
  </si>
  <si>
    <t>Oui=2</t>
  </si>
  <si>
    <t>Partiel=1</t>
  </si>
  <si>
    <t>Non=0</t>
  </si>
  <si>
    <t>Notes</t>
  </si>
  <si>
    <t>Recommandations</t>
  </si>
  <si>
    <t xml:space="preserve">1- PLANIFICATION &amp; COORDINATION </t>
  </si>
  <si>
    <t>Les activités de CD sont-elles issues d'une stratégie globale/Plan CSC/communication?</t>
  </si>
  <si>
    <t>R-1-1</t>
  </si>
  <si>
    <t>Les activités de CD ont-elles bénéficié d'un plan de suivi?</t>
  </si>
  <si>
    <t>R-1-2</t>
  </si>
  <si>
    <t>Les activités de CD ont-elles bénéficié d'un plan d'évaluation?</t>
  </si>
  <si>
    <t>R-1-3</t>
  </si>
  <si>
    <t>Ya t-il eu des recherches formatives pour l'implémentation des activités CD du PANB?</t>
  </si>
  <si>
    <t>R-1-4</t>
  </si>
  <si>
    <t>Les activités de CD qui se déroulées dans le pays ont-elles toutes été alignées sur le PANB?</t>
  </si>
  <si>
    <t>R-1-5</t>
  </si>
  <si>
    <t>Le genre a t-il été pris en compte pendant l'élaboration?</t>
  </si>
  <si>
    <t>R-1-6</t>
  </si>
  <si>
    <t>Les jeunes ont-ils été spécifiquement pris en compte lors de l'élaboration du PANB (associés)?</t>
  </si>
  <si>
    <t>R-1-7</t>
  </si>
  <si>
    <t>Le renforcement des capacités des parties prenantes en CSC a-t-il été pris en compte lors de l'élaboration du PANB?</t>
  </si>
  <si>
    <t>R-1-8</t>
  </si>
  <si>
    <t>Les activités de CD ont-elles bénéficié d'un plan de gestion des connaissances?</t>
  </si>
  <si>
    <t>R-1-9</t>
  </si>
  <si>
    <t>NOMBRE DES REPONSES</t>
  </si>
  <si>
    <t xml:space="preserve">TOTAL PLANIFICATION &amp; COORDINATION </t>
  </si>
  <si>
    <t>2- MISE EN ŒUVRE</t>
  </si>
  <si>
    <t>Les activités de CD réalisées dans le pays ont-elles toutes été alignées sur des comportements prioritaires?</t>
  </si>
  <si>
    <t>R-2-1</t>
  </si>
  <si>
    <t>Des activités de CD ont-elles concerné spécifiquement la cible jeune?</t>
  </si>
  <si>
    <t>R-2-2</t>
  </si>
  <si>
    <t>Les diffusions /productions de messages/matériels ont-elles été basées sur toutes les cibles prioritaires du PANB?</t>
  </si>
  <si>
    <t>R-2-3</t>
  </si>
  <si>
    <t>Au cours de la mise en œuvre des activités de CD y a t-il eu un suivi ou réunions autour de la période post-prestation en terme suivi des abandons ?</t>
  </si>
  <si>
    <t>R-2-4</t>
  </si>
  <si>
    <t>Au cours de la mise en œuvre des activités de CD y a t-il eu un suivi ou réunion autour de la période post-prestation en terme suivi des effets secondaires?</t>
  </si>
  <si>
    <t>R-2-5</t>
  </si>
  <si>
    <t>Une évaluation de la qualité des messages/matériels a t-elle été faite avant leur diffusion/dissémination (pré-test)?</t>
  </si>
  <si>
    <t>R-2-6</t>
  </si>
  <si>
    <t>Une évaluation de la qualité des messages/matériels a t-elle été faite après leur diffusion/dissémination?</t>
  </si>
  <si>
    <t>R-2-7</t>
  </si>
  <si>
    <t>Le renforcement des capacités des parties prenantes en CSC a-t-il été effectif?</t>
  </si>
  <si>
    <t>R-2-8</t>
  </si>
  <si>
    <t>Les innovations technologiques ont-elles été utilisées pour faire passer des messages PF/SR ?</t>
  </si>
  <si>
    <t>R-2-9</t>
  </si>
  <si>
    <t>La mise en œuvre a t-elle pris en compte des aspects de genre?</t>
  </si>
  <si>
    <t>R-2-10</t>
  </si>
  <si>
    <t>Pendant la mise en œuvre des activités de CD, des activités de gestion de connaissance ont-elles eu lieu?</t>
  </si>
  <si>
    <t>R-2-11</t>
  </si>
  <si>
    <t>TOTAL MISE EN ŒUVRE</t>
  </si>
  <si>
    <t>3- SUIVI, EVALUATION ET GESTION DES CONNAISSANCES (SEGC)</t>
  </si>
  <si>
    <t>Les indicateurs de performance dans le tableau de bord du PANB ont-ils été suivis pour la mise à jour des activités de CD?</t>
  </si>
  <si>
    <t>R-3-1</t>
  </si>
  <si>
    <t>Ya t-il eu des réunions de suivi autour des activités CD du PANB pendant la mise en œuvre?</t>
  </si>
  <si>
    <t>R-3-2</t>
  </si>
  <si>
    <t>La coordination des activités de CD a-t-elle été évaluée?</t>
  </si>
  <si>
    <t>R-3-3</t>
  </si>
  <si>
    <t>Globalement l'implémentation des activités de CD a-elle été spécifiquement évaluée notamment dans les dimensions sociales et comportementales?</t>
  </si>
  <si>
    <t>R-3-4</t>
  </si>
  <si>
    <t>Les évaluations ont-elles différencié les cibles prioritaires?</t>
  </si>
  <si>
    <t>R-3-5</t>
  </si>
  <si>
    <t>Les aspects liés de la cible jeune ont-ils été spécifiquement évalués?</t>
  </si>
  <si>
    <t>R-3-6</t>
  </si>
  <si>
    <t>Chaque plan d'action (plan annuel ou phase de mise en œuvre) a-t-il été évalué?</t>
  </si>
  <si>
    <t>R-3-7</t>
  </si>
  <si>
    <t>Les budgets des activités puisées ou alignées sur le PANB ont-ils été documentés après la réunion de mobilisation des ressources et définition des gaps?</t>
  </si>
  <si>
    <t>R-3-8</t>
  </si>
  <si>
    <t>Le nombre de messages/matériels produits a-t-il été documenté?</t>
  </si>
  <si>
    <t>R-3-9</t>
  </si>
  <si>
    <t>Le nombre de diffusions/distributions de messages/matériels a-t-il documenté?</t>
  </si>
  <si>
    <t>R-3-10</t>
  </si>
  <si>
    <t>Les aspects de genre ont t-ils été mesurés?</t>
  </si>
  <si>
    <t>R-3-11</t>
  </si>
  <si>
    <t>Les interventions jugées haut impact ou innovantes ont-elles été partagées dans des conférences nationales et ou internationales?</t>
  </si>
  <si>
    <t>R-3-12</t>
  </si>
  <si>
    <t>Les activités de gestion des connaissances ont-elles été évaluées?</t>
  </si>
  <si>
    <t>R-3-13</t>
  </si>
  <si>
    <t>La banque des indicateurs CSC a t-elle été exploitée pour un meilleur suivi des activités?</t>
  </si>
  <si>
    <t>R-3-14</t>
  </si>
  <si>
    <t>TOTAL SUIVI EVALUATION ET GESTION DES CONNAISSANCES</t>
  </si>
  <si>
    <t>LE CHECKLIST D'EVALUATION DU PANB - LISTE DE RECOMMANDATIONS</t>
  </si>
  <si>
    <t>Critères d'évalués</t>
  </si>
  <si>
    <t>Documentation</t>
  </si>
  <si>
    <t>PLANIFICATION &amp; COORDINATION</t>
  </si>
  <si>
    <t>Oui - Mettre à jour ce plan (s'il est en cours de validité) afin d'y intégrer les dernières données
Partiel- Evaluer ce plan et prendre en compte les conclusions de cette évaluation dans la nouvelle planification
Non- Elaborer un plan stratégique CSC en utilisant un outil systématique de planification stratégique comme le Processus P. Ce plan idéalement est annexé au plan stratégique de la PF/SR en cours de validité.</t>
  </si>
  <si>
    <t>Processus P</t>
  </si>
  <si>
    <t xml:space="preserve">Oui - Mettre à jour ce plan afin d'y intégrer les dernières données
Partiel- Mettre à jour ce plan afin d'y intégrer les dernières données et combler les insuffisances
Non- Elaborer un plan suivi pour le nouveau PANB. Il est souhaitable que ce plan soit en phase avec le plan de suivi et évaluation du plan stratégique de CSC en cours de validité </t>
  </si>
  <si>
    <t xml:space="preserve">Oui - Mettre à jour ce plan afin d'y intégrer les dernières données
Partiel- Mettre à jour ce plan afin d'y intégrer les dernières données et combler les insuffisances
Non- Elaborer un plan d'évaluation pour le nouveau PANB. Il est souhaitable que ce plan soit en phase avec le plan de suivi et évaluation du plan stratégique de CSC en cours de validité </t>
  </si>
  <si>
    <t>Oui - Vérifier la nécessité de nouvelles recherches formatives en fonction des données disponibles et des problèmes identifiés
Partiel- Réaliser des recherches complémentaires afin que les interventions puissent être véritablement axées sur des données probantes et complètes
Non- Faire des recherches formatives pour renforcer la compréhension des cibles, des problèmes comportementaux.</t>
  </si>
  <si>
    <t>Recherche formative</t>
  </si>
  <si>
    <t>Oui - Evaluer la coordination des interventions entre les parties prenantes, prendre en compte les recommandations dans la nouvelle planification
Partiel - Renforcer les réunions de coordination entre les parties prenantes dans le domaine afin que chacun s'inscrive dans l'atteinte des objectifs nationaux. 
En particulier des activités de coordination/plaidoyer avec les potentiels bailleurs de fonds sont indispensables pour s'assurer que les nouveaux programmes prennent en compte les objectifs et les engagements du pays.
Non - Le section coordination du PANB doit être suffisamment documentée (évaluée afin de comprendre les raisons du non alignement). Puis la nouvelle planification doit en tenir et veuillez à la mise en œuvre des actions planifiées. Celles-ci doivent être régulièrement suivies dans des réunions de coordination afin que les efforts des parties prenantes ne se dispersent et contribuent à la réalisation des objectifs du PANB.</t>
  </si>
  <si>
    <t>Oui - Evaluer les aspects genre (à toutes les phases) prendre en compte les recommandations dans la nouvelle planification
Partiel - Evaluer les aspects genre et suivre les recommandations dans la nouvelle planification
Non - Mener de nouvelles recherches Genre et PF/SR et intégrer, mettre en œuvre et suivre les recommandations dans la nouvelle planification</t>
  </si>
  <si>
    <t>Oui - Evaluer les aspects d'intégration des jeunes en tant que acteurs et bénéficiaires et prendre en compte les recommandations dans la nouvelle planification
Partiel - Evaluer les aspects d'intégration des jeunes en tant que acteurs et bénéficiaires, intégrer, mettre en œuvre et suivre les recommandations dans la nouvelle planification
Non - Mener de nouvelles recherches jeunes et PF/SR et intégrer, mettre en œuvre et suivre les recommandations dans le nouveau PANB</t>
  </si>
  <si>
    <r>
      <rPr>
        <sz val="12"/>
        <color theme="1"/>
        <rFont val="Calibri"/>
        <family val="2"/>
      </rPr>
      <t xml:space="preserve">Oui - </t>
    </r>
    <r>
      <rPr>
        <sz val="12"/>
        <color theme="1"/>
        <rFont val="Calibri"/>
        <family val="2"/>
      </rPr>
      <t>Evaluer le plan de renforcement des capacités, évaluer les capacités des parties prenantes et prendre en compte les recommandations dans la nouvelle planification</t>
    </r>
    <r>
      <rPr>
        <sz val="12"/>
        <color theme="1"/>
        <rFont val="Calibri"/>
        <family val="2"/>
      </rPr>
      <t xml:space="preserve">
Partiel</t>
    </r>
    <r>
      <rPr>
        <sz val="12"/>
        <color theme="1"/>
        <rFont val="Calibri"/>
        <family val="2"/>
      </rPr>
      <t xml:space="preserve"> - Evaluer le plan de renforcement des capacités, évaluer les capacités des parties prenantes et prendre en compte les recommandations dans la nouvelles planification
</t>
    </r>
    <r>
      <rPr>
        <sz val="12"/>
        <color theme="1"/>
        <rFont val="Calibri"/>
        <family val="2"/>
      </rPr>
      <t>Non</t>
    </r>
    <r>
      <rPr>
        <sz val="12"/>
        <color theme="1"/>
        <rFont val="Calibri"/>
        <family val="2"/>
      </rPr>
      <t xml:space="preserve"> - Evaluer les capacités des parties prenantes et prendre en compte les recommandations dans la nouvelle planification</t>
    </r>
  </si>
  <si>
    <t>SBC Evaluation</t>
  </si>
  <si>
    <r>
      <rPr>
        <sz val="12"/>
        <color theme="1"/>
        <rFont val="Calibri"/>
        <family val="2"/>
      </rPr>
      <t>Oui</t>
    </r>
    <r>
      <rPr>
        <sz val="12"/>
        <color theme="1"/>
        <rFont val="Calibri"/>
        <family val="2"/>
      </rPr>
      <t xml:space="preserve"> - Evaluer le processus et renforcer le niveau de prise en compte des activités de gestion des connaissances dans le tout le processus de la nouvelle planification 
</t>
    </r>
    <r>
      <rPr>
        <sz val="12"/>
        <color theme="1"/>
        <rFont val="Calibri"/>
        <family val="2"/>
      </rPr>
      <t>Partiel</t>
    </r>
    <r>
      <rPr>
        <sz val="12"/>
        <color theme="1"/>
        <rFont val="Calibri"/>
        <family val="2"/>
      </rPr>
      <t xml:space="preserve"> - Evaluer et prendre en compte les résultats de l'évaluation des aspects de gestion des connaissances dans la nouvelle planification
</t>
    </r>
    <r>
      <rPr>
        <sz val="12"/>
        <color theme="1"/>
        <rFont val="Calibri"/>
        <family val="2"/>
      </rPr>
      <t>Non</t>
    </r>
    <r>
      <rPr>
        <sz val="12"/>
        <color theme="1"/>
        <rFont val="Calibri"/>
        <family val="2"/>
      </rPr>
      <t xml:space="preserve"> - Développer un plan clair de gestion des connaissances, il doit être partie intégrante du nouveau plan</t>
    </r>
  </si>
  <si>
    <t>KM Kit</t>
  </si>
  <si>
    <t>MISE EN ŒUVRE</t>
  </si>
  <si>
    <t>Oui - A partir des données revoir les comportements prioritaires pour la nouvelles planification
Partiel - Evaluer le processus et les interventions, faire de nouvelles recherches pour une meilleure définition des comportements, prendre compte les recommandations dans la nouvelle planification
Non - Faire de nouvelles recherches pour une meilleure compréhension des comportements, les prioriser, intégrer, mettre en œuvre et suivre les résultats dans la nouvelle planification</t>
  </si>
  <si>
    <t>Ciblage</t>
  </si>
  <si>
    <t>Oui - Evaluer les aspects de mise en œuvre des activités de la cible jeune et prendre en compte les recommandations dans la nouvelle planification
Partiel - Evaluer les aspects de mise en œuvre des activités de la cible jeune et prendre en compte les recommandations dans la nouvelle planification
Non - Mener de nouvelles recherches jeunes et PF/SR et intégrer, mettre en œuvre et suivre les recommandations dans le nouveau PANB</t>
  </si>
  <si>
    <t>Oui - Evaluer l'impact des messages et prendre en compte les recommandations dans la nouvelle planification
Partiel - Evaluer le processus et l'impact des messages, repenser la segmentation des cibles à partir des données et prendre en compte les recommandations dans la nouvelle planification
Non- Mener des recherches pour une meilleure compréhension des comportements clés, des cibles prioritaires et intégrer, mettre en œuvre et suivre les recommandations dans le nouveau PANB</t>
  </si>
  <si>
    <r>
      <rPr>
        <sz val="12"/>
        <color theme="1"/>
        <rFont val="Calibri"/>
        <family val="2"/>
      </rPr>
      <t xml:space="preserve">Au cours de la mise en œuvre des activités de CD y a t-il eu un suivi ou réunions autour de la période post-prestation en terme suivi des </t>
    </r>
    <r>
      <rPr>
        <sz val="12"/>
        <color theme="1"/>
        <rFont val="Calibri"/>
        <family val="2"/>
      </rPr>
      <t xml:space="preserve">abandons </t>
    </r>
    <r>
      <rPr>
        <sz val="12"/>
        <color theme="1"/>
        <rFont val="Calibri"/>
        <family val="2"/>
      </rPr>
      <t>?</t>
    </r>
  </si>
  <si>
    <t>Oui - Evaluer le processus et les stratégies développées pour réduire davantage les abandons et prendre en compte les conclusions dans la nouvelle planification
Partiel - Evaluer les stratégies développées pour réduire les abandons et prendre en compte les conclusions dans la nouvelle planification
Non - Faire des recherches pour mieux comprendre les abandons, développer des stratégies pour leur réduction, les intégrer, mettre en œuvre et suivre dans le nouveau PANB</t>
  </si>
  <si>
    <t>Oui - Evaluer les stratégies développées pour la gestion des effets secondaires et prendre en compte les conclusions dans la nouvelle planification
Partiel - Evaluer le processus et les stratégies développées pour mieux gérer les questions liées aux effets secondaires et prendre en compte les conclusions dans la nouvelle planification
Non - Faire des recherches pour mieux comprendre les questions liées aux effets secondaires, développer des stratégies pour leur réduction, intégrer celles-ci, les mettre en œuvre et suivre les résultats dans la nouvelle planification</t>
  </si>
  <si>
    <t>Oui - Evaluer et renforcer le processus dans le nouveau PANB
Partiel - Evaluer le processus et prendre en compte les conclusions de cette évaluation dans le nouveau PANB
Non - Mettre en place les mécanismes, outils et pré-tester systématiquement les messages/matériels des interventions du nouveau PANB</t>
  </si>
  <si>
    <t>Guide Pré-test</t>
  </si>
  <si>
    <t>Oui - Evaluer et renforcer le processus dans le nouveau PANB
Partiel - Evaluer le processus et prendre en compte les conclusions de cette évaluation dans le nouveau PANB
Non - Mettre en place les mécanismes, outils et évaluer systématiquement l'impact des messages/matériels des interventions. Cela peut être dans le cadre d'une évaluation globale mais l'impact des messages sur les cibles doivent évalué systématiquement dans le nouveau PANB afin de s'assurer de leur l'efficacité.</t>
  </si>
  <si>
    <r>
      <rPr>
        <sz val="12"/>
        <color theme="1"/>
        <rFont val="Calibri"/>
        <family val="2"/>
      </rPr>
      <t xml:space="preserve">Oui </t>
    </r>
    <r>
      <rPr>
        <sz val="12"/>
        <color theme="1"/>
        <rFont val="Calibri"/>
        <family val="2"/>
      </rPr>
      <t xml:space="preserve">- </t>
    </r>
    <r>
      <rPr>
        <sz val="12"/>
        <color theme="1"/>
        <rFont val="Calibri"/>
        <family val="2"/>
      </rPr>
      <t xml:space="preserve">Evaluer le processus, mettre à jour les besoins de renforcement des capacités en CSC des parties prenantes et prendre en compte les résultats de l'évaluation et des besoins dans la nouvelle planification
</t>
    </r>
    <r>
      <rPr>
        <sz val="12"/>
        <color theme="1"/>
        <rFont val="Calibri"/>
        <family val="2"/>
      </rPr>
      <t>Partiel</t>
    </r>
    <r>
      <rPr>
        <sz val="12"/>
        <color theme="1"/>
        <rFont val="Calibri"/>
        <family val="2"/>
      </rPr>
      <t xml:space="preserve"> - Evaluer le processus, mettre à jour les besoins de renforcement des capacités des parties prenantes et prendre en compte les résultats de l'évaluation et des besoins dans la nouvelle planification
</t>
    </r>
    <r>
      <rPr>
        <sz val="12"/>
        <color theme="1"/>
        <rFont val="Calibri"/>
        <family val="2"/>
      </rPr>
      <t>Non</t>
    </r>
    <r>
      <rPr>
        <sz val="12"/>
        <color theme="1"/>
        <rFont val="Calibri"/>
        <family val="2"/>
      </rPr>
      <t>- Faire une évaluation des capacités en CSC des parties prenantes et prendre en compte les résultats dans la nouvelle planification</t>
    </r>
  </si>
  <si>
    <r>
      <rPr>
        <sz val="12"/>
        <color theme="1"/>
        <rFont val="Calibri"/>
        <family val="2"/>
      </rPr>
      <t>Oui</t>
    </r>
    <r>
      <rPr>
        <sz val="12"/>
        <color theme="1"/>
        <rFont val="Calibri"/>
        <family val="2"/>
      </rPr>
      <t xml:space="preserve"> - Evaluer et renforcer leur niveau d'utilisation dans l'implémentation des activités
</t>
    </r>
    <r>
      <rPr>
        <sz val="12"/>
        <color theme="1"/>
        <rFont val="Calibri"/>
        <family val="2"/>
      </rPr>
      <t>Partiel</t>
    </r>
    <r>
      <rPr>
        <sz val="12"/>
        <color theme="1"/>
        <rFont val="Calibri"/>
        <family val="2"/>
      </rPr>
      <t xml:space="preserve"> - Evaluer et prendre en compte les résultats de l'évaluation dans la nouvelle planification
</t>
    </r>
    <r>
      <rPr>
        <sz val="12"/>
        <color theme="1"/>
        <rFont val="Calibri"/>
        <family val="2"/>
      </rPr>
      <t>Non</t>
    </r>
    <r>
      <rPr>
        <sz val="12"/>
        <color theme="1"/>
        <rFont val="Calibri"/>
        <family val="2"/>
      </rPr>
      <t xml:space="preserve"> - Evaluer la nécessité et les besoins d'utilisation des innovations technologiques dans l'atteinte des résultats. Prendre en compte les résultats de l'évaluation dans la nouvelle planification</t>
    </r>
  </si>
  <si>
    <t>Oui - Evaluer le processus et renforcer le niveau de prise en compte du genre dans le tout le processus de la nouvelle planification 
Partiel - Evaluer et prendre en compte les résultats de l'évaluation dans la nouvelle planification
Non - Faire une recherche sur les obstacles liés au genre dans la PF/SR et Prendre en compte les résultats de la recherche dans le nouveau PANB</t>
  </si>
  <si>
    <t>Prendre en compte le genre</t>
  </si>
  <si>
    <t>SUIVI - EVALUATION - GESTION DES CONNAISSANCES</t>
  </si>
  <si>
    <r>
      <rPr>
        <sz val="12"/>
        <color theme="1"/>
        <rFont val="Calibri"/>
        <family val="2"/>
      </rPr>
      <t>Oui</t>
    </r>
    <r>
      <rPr>
        <sz val="12"/>
        <color theme="1"/>
        <rFont val="Calibri"/>
        <family val="2"/>
      </rPr>
      <t xml:space="preserve"> - Renforcer cette connexion entre le tableau bord et le suivi des activités afin que celles-ci puissent avoir les meilleures orientations stratégiques et opérationnelles
</t>
    </r>
    <r>
      <rPr>
        <sz val="12"/>
        <color theme="1"/>
        <rFont val="Calibri"/>
        <family val="2"/>
      </rPr>
      <t>Partiel</t>
    </r>
    <r>
      <rPr>
        <sz val="12"/>
        <color theme="1"/>
        <rFont val="Calibri"/>
        <family val="2"/>
      </rPr>
      <t xml:space="preserve"> - Evaluer le processus de revue des activités en adéquation avec le tableau de bord des indicateurs et prendre en compte les résultats issus de cette évaluation dans la nouvelle planification</t>
    </r>
    <r>
      <rPr>
        <sz val="12"/>
        <color theme="1"/>
        <rFont val="Calibri"/>
        <family val="2"/>
      </rPr>
      <t xml:space="preserve">
</t>
    </r>
    <r>
      <rPr>
        <sz val="12"/>
        <color theme="1"/>
        <rFont val="Calibri"/>
        <family val="2"/>
      </rPr>
      <t>Non</t>
    </r>
    <r>
      <rPr>
        <sz val="12"/>
        <color theme="1"/>
        <rFont val="Calibri"/>
        <family val="2"/>
      </rPr>
      <t xml:space="preserve"> - Intégrer de façon systématique la revue des activités en adéquation avec le tableau de bord des indicateurs et prendre en compte les résultats issus de cette évaluation dans la nouvelle planification</t>
    </r>
  </si>
  <si>
    <r>
      <rPr>
        <sz val="12"/>
        <color theme="1"/>
        <rFont val="Calibri"/>
        <family val="2"/>
      </rPr>
      <t>Oui</t>
    </r>
    <r>
      <rPr>
        <sz val="12"/>
        <color theme="1"/>
        <rFont val="Calibri"/>
        <family val="2"/>
      </rPr>
      <t xml:space="preserve">- Evaluer le processus au cours d'une réunion et prendre en compte les conclusions de cette évaluation dans la nouvelles planification
</t>
    </r>
    <r>
      <rPr>
        <sz val="12"/>
        <color theme="1"/>
        <rFont val="Calibri"/>
        <family val="2"/>
      </rPr>
      <t>Partiel</t>
    </r>
    <r>
      <rPr>
        <sz val="12"/>
        <color theme="1"/>
        <rFont val="Calibri"/>
        <family val="2"/>
      </rPr>
      <t xml:space="preserve"> - Evaluer le processus au cours d'une réunion et prendre en compte les conclusions de cette évaluation dans la nouvelles planification
</t>
    </r>
    <r>
      <rPr>
        <sz val="12"/>
        <color theme="1"/>
        <rFont val="Calibri"/>
        <family val="2"/>
      </rPr>
      <t>Non</t>
    </r>
    <r>
      <rPr>
        <sz val="12"/>
        <color theme="1"/>
        <rFont val="Calibri"/>
        <family val="2"/>
      </rPr>
      <t xml:space="preserve"> - Planifier systématiquement, mettre en œuvre et documenter les réunions de suivi des activités de CD</t>
    </r>
  </si>
  <si>
    <r>
      <rPr>
        <sz val="12"/>
        <color theme="1"/>
        <rFont val="Calibri"/>
        <family val="2"/>
      </rPr>
      <t>Oui</t>
    </r>
    <r>
      <rPr>
        <sz val="12"/>
        <color theme="1"/>
        <rFont val="Calibri"/>
        <family val="2"/>
      </rPr>
      <t xml:space="preserve"> - Prendre en compte les recommandations de l'évaluation pour davantage de coordination des activités de CD
</t>
    </r>
    <r>
      <rPr>
        <sz val="12"/>
        <color theme="1"/>
        <rFont val="Calibri"/>
        <family val="2"/>
      </rPr>
      <t>Partiel</t>
    </r>
    <r>
      <rPr>
        <sz val="12"/>
        <color theme="1"/>
        <rFont val="Calibri"/>
        <family val="2"/>
      </rPr>
      <t xml:space="preserve"> - Evaluer le processus de coordination entre les parties prenantes , prendre en compte les recommandations de l'évaluation pour davantage de coordination des activités de CD
</t>
    </r>
    <r>
      <rPr>
        <sz val="12"/>
        <color theme="1"/>
        <rFont val="Calibri"/>
        <family val="2"/>
      </rPr>
      <t>Non</t>
    </r>
    <r>
      <rPr>
        <sz val="12"/>
        <color theme="1"/>
        <rFont val="Calibri"/>
        <family val="2"/>
      </rPr>
      <t xml:space="preserve"> - Evaluer le processus de coordination entre les parties prenantes prendre en compte les recommandations de l'évaluation pour davantage de coordination des activités de CD</t>
    </r>
  </si>
  <si>
    <t>Oui - Prendre en compte les recommandations de l'évaluation pour davantage de coordination des activités de CD
Partiel - Evaluer l'impact des activités de création de la demande sur les comportements des cibles, sur les normes sociales afin de s'assurer que celles ont effectivement donnés les résultats escomptés, prendre en compte les recommandations de l'évaluation dans le nouveau PANB
Non - Evaluer l'impact des activités de création de la demande sur les comportements des cibles, sur les normes sociales afin de s'assurer que celles ont effectivement donnés les résultats escomptés, prendre en compte les recommandations de l'évaluation dans le nouveau PANB</t>
  </si>
  <si>
    <t>Oui - Prendre en compte les conclusions de cette évaluation afin davantage déterminer et cibler les cibles prioritaires dans le nouveau PANB
Partiel - Evaluer les changements majeurs chez chaque prioritaire afin tenir compte des recolmations de celle dans la définition et la manière d'atteindre les nouvelles cibles prioritaires dans le nouveau PANB
Non - Evaluer les changements majeurs chez chaque prioritaire afin tenir compte des recolmations de celle dans la définition et la manière d'atteindre les nouvelles cibles prioritaires dans le nouveau PANB</t>
  </si>
  <si>
    <t>Oui - Prendre en compte les conclusions de cette évaluation afin davantage impliquer et cibler les jeunes dans le processus et les interventions de CD dans le nouveau PANB
Partiel - Evaluer dans le processus et les interventions ciblant les jeunes, prendre en compte les conclusions de cette évaluation afin davantage impliquer et cibler les jeunes dans le processus et les interventions du nouveau PANB
Non - Evaluer le processus d'implication et l'impact des interventions de CD chez les jeunes afin de tenir compte des recolmations de cette évaluation dans la priorisation des cibles, l'implication des jeunes dans l'élaboration, la mise en œuvre et suivi des activités dans le nouveau PANB</t>
  </si>
  <si>
    <t>Oui - Faire les conclusions globales des différentes évaluations annuelle sur les activités de CD afin de mieux bâtir les axes d'intervention du nouveau PANB
Partiel - Faire une revue collective des différents plans si une évaluation globale du PANB n'a pas été faite, prendre en compte les conclusions de cette revue dans l'élabora ration du nouveau PANB tout en intégrant systématiquement de façon périodique la revue/évaluation des activités de CD
Non - Faire une revue collective des différents plans si une évaluation globale du PANB n'a pas été faite, prendre en compte les conclusions de cette revue dans l'élabora ration du nouveau PANB tout en intégrant systématiquement de façon périodique la revue/évaluation des activités de CD</t>
  </si>
  <si>
    <t>Oui - Renforcer le processus de documentation afin d'avoir les meilleures projections financières possibles pour le nouveau PANB
Partiel - Faire une revue collective des différents plans si une évaluation globale du PANB n'a pas été faite, prendre en compte les conclusions de cette revue dans l'élabora ration du nouveau PANB tout en intégrant systématiquement de façon périodique la revue/évaluation des activités de CD
Non - Faire une revue collective des différents plans si une évaluation globale du PANB n'a pas été faite, prendre en compte les conclusions de cette revue dans la l'élabora ration du nouveau PANB</t>
  </si>
  <si>
    <t>Oui - Renforcer le processus de documentation des messages/matériels élaborés pour une meilleure coordination dans le nouveau PANB
Partiel - Evaluer le processus de documentation et de production des messages/matériels des activités de CD, prendre en compte les recommandations pour l'élaboration du nouveau PANB
Non - Evaluer le processus de documentation et de production des messages/matériels des activités de CD, prendre en compte les recommandations pour l'élaboration du nouveau PANB</t>
  </si>
  <si>
    <t>Oui - Renforcer le processus de documentation des messages/matériels diffusés/disséminés pour une meilleure coordination dans le nouveau PANB
Partiel - Evaluer le processus de documentation diffusion/dissémination des messages/matériels des activités de CD, prendre en compte les recommandations pour l'élaboration du nouveau PANB
Non - Evaluer le processus de documentation diffusion/dissémination des messages/matériels des activités de CD, prendre en compte les recommandations pour l'élaboration du nouveau PANB</t>
  </si>
  <si>
    <t>Oui - Prendre en compte les recommandation de l'évaluation dans le tout le processus de l'élaboration du nouveau PANB 
Partiel - Evaluer et prendre en compte les résultats de l'évaluation dans la nouvelle planification
Non - Evaluer et prendre en compte les résultats de l'évaluation dans la nouvelle planification</t>
  </si>
  <si>
    <t>Oui - Evaluer le processus et renforcer le niveau de partage des expériences et des résultats dans le nouveau PANB
Partiel - Evaluer et prendre en compte les résultats de l'évaluation dans la nouvelle planification
Non - Développer un plan de production de contenu à partager avec d'autres pays ou région du même pays. Ce plan est fait partie intégrante du plan de gestion des connaissances</t>
  </si>
  <si>
    <r>
      <rPr>
        <sz val="12"/>
        <color theme="1"/>
        <rFont val="Calibri"/>
        <family val="2"/>
      </rPr>
      <t>Oui</t>
    </r>
    <r>
      <rPr>
        <sz val="12"/>
        <color theme="1"/>
        <rFont val="Calibri"/>
        <family val="2"/>
      </rPr>
      <t xml:space="preserve"> - Evaluer le processus et renforcer le niveau de prise en compte des activités de gestion des connaissances des activités de CD dans le tout le processus de la nouvelle planification 
</t>
    </r>
    <r>
      <rPr>
        <sz val="12"/>
        <color theme="1"/>
        <rFont val="Calibri"/>
        <family val="2"/>
      </rPr>
      <t>Partiel</t>
    </r>
    <r>
      <rPr>
        <sz val="12"/>
        <color theme="1"/>
        <rFont val="Calibri"/>
        <family val="2"/>
      </rPr>
      <t xml:space="preserve"> - Evaluer et prendre en compte les résultats de l'évaluation des aspects de gestion des connaissances des activités de CD dans la nouvelle planification
</t>
    </r>
    <r>
      <rPr>
        <sz val="12"/>
        <color theme="1"/>
        <rFont val="Calibri"/>
        <family val="2"/>
      </rPr>
      <t>Non</t>
    </r>
    <r>
      <rPr>
        <sz val="12"/>
        <color theme="1"/>
        <rFont val="Calibri"/>
        <family val="2"/>
      </rPr>
      <t xml:space="preserve"> - Développer un plan clair de gestion des connaissances des activités de CD, il doit être partie intégrante du nouveau plan</t>
    </r>
  </si>
  <si>
    <t>La banque des indicateurs CSC a t-elle exploitée pour un meilleur suivi des activités?</t>
  </si>
  <si>
    <t>Oui - Evaluer le processus de fixation des indicateurs CSC puis les renforcer en s'inspirant des éléments mis dans la banque d'indicateurs sociaux et de changement de comportement pour la PF/SR et la prestation de services
Partiel - Evaluer le processus de fixation des indicateurs CSC puis les renforcer en s'inspirant des éléments mis dans la Banque d'indicateurs sociaux et de changement de comportement pour la PF/SR et la prestation de services
Non - Développer une tables des indicateurs en s'inspirant des éléments mis dans la banque d'indicateurs sociaux et de changement de comportement pour la PF/SR et la prestation de services</t>
  </si>
  <si>
    <t>LE CHECKLIST D'ELABORATION DU PANB - ANALYSE</t>
  </si>
  <si>
    <t>Critères</t>
  </si>
  <si>
    <t xml:space="preserve">Commentaires </t>
  </si>
  <si>
    <t>Ressources</t>
  </si>
  <si>
    <t>Est-ce que l'analyse situationnelle prévoit-elle d'examiner (niveau national, régional et local) les connaissances, des attitudes, des normes et des comportements en matière de PF/SR ?</t>
  </si>
  <si>
    <t>Est-ce que l'analyse situationnelle prévoit-elle d'examiner (niveau national, régional et local) le contexte social, économique, politique et sanitaire en matière PF/SR ?</t>
  </si>
  <si>
    <t>Est-ce que l'analyse situationnelle prévoit-elle d'examiner le contexte médiatique ?</t>
  </si>
  <si>
    <t>Est-ce que l'analyse situationnelle prévoit-elle d'examiner (niveau national, régional et local) la coordination des activités de CD?</t>
  </si>
  <si>
    <t>Est-ce que l'analyse situationnelle prévoit-elle de caractériser (niveau national, régional et local) les groupes spécifiques jeunes, prestataires, religieux, déplacés/réfugiés ?</t>
  </si>
  <si>
    <t>Est-ce que l'analyse situationnelle prévoit-elle d'examiner (niveau national, régional et local) les capacités techniques et opérationnelles en matière de CD ?</t>
  </si>
  <si>
    <t>Est-ce que l'analyse situationnelle prévoit-elle d'examiner (niveau national, régional et local) les questions de genre en matière de PF/SR ?</t>
  </si>
  <si>
    <r>
      <rPr>
        <u/>
        <sz val="12"/>
        <color rgb="FF1155CC"/>
        <rFont val="Calibri"/>
        <family val="2"/>
      </rPr>
      <t>Checklist genre</t>
    </r>
    <r>
      <rPr>
        <sz val="12"/>
        <color theme="1"/>
        <rFont val="Calibri"/>
        <family val="2"/>
        <scheme val="minor"/>
      </rPr>
      <t xml:space="preserve"> 
</t>
    </r>
    <r>
      <rPr>
        <u/>
        <sz val="12"/>
        <color rgb="FF1155CC"/>
        <rFont val="Calibri"/>
        <family val="2"/>
      </rPr>
      <t>Kit de mise en œuvre genre</t>
    </r>
  </si>
  <si>
    <t>Est-ce que l'analyse situationnelle prévoit-elle d'examiner l'état actuel des activités de communication avant la prestation de service?</t>
  </si>
  <si>
    <t>Est-ce que l'analyse situationnelle prévoit-elle d'examiner l'état actuel des activités de communication pendant la prestation de service?</t>
  </si>
  <si>
    <t>Est-ce que l'analyse situationnelle prévoit-elle d'examiner l'état actuel des activités des activités de communication après la prestation de service?</t>
  </si>
  <si>
    <t>Est-ce que l'analyse situationnelle prévoit-elle d'examiner le contexte numérique?</t>
  </si>
  <si>
    <t>TOTAL ANALYSE</t>
  </si>
  <si>
    <t>LE CHECKLIST D'ELABORATION DU PANB - CONCEPTION STRATÉGIQUE</t>
  </si>
  <si>
    <t>Est-ce que la stratégie de CD est basée sur la révision d'une stratégie fondée sur un processus systématique de CSC pour guider la conception, la mise en œuvre, le suivi et l'évaluation des interventions ?</t>
  </si>
  <si>
    <t>Est-ce que le développement des activités de CD du PANB est basé sur une théorie de changement?</t>
  </si>
  <si>
    <t>Théories dans le CSC</t>
  </si>
  <si>
    <t>Est-ce que la stratégie développée pour les activités de CD sont-elles été beaucoup plus axées sur les attitudes et les comportements que sur les connaissances?</t>
  </si>
  <si>
    <t>Est-ce que la stratégie définie prend en compte les aspects de genre?</t>
  </si>
  <si>
    <t>Est-ce que la segmentation du public va-t-elle au-delà des données démographiques telles que l'âge, le lieu de résidence et le sexe pour inclure d'autres variables psychographiques telles que les attitudes, les valeurs, les normes sociales, les modes de vie et les préférences en matière de communication ?</t>
  </si>
  <si>
    <t>Segmentation des cibles</t>
  </si>
  <si>
    <t>Est-ce qu'il y a une stratégie ou des activités spécifiques ciblant les jeunes?</t>
  </si>
  <si>
    <t>Elaboration d'une stratégie jeunes</t>
  </si>
  <si>
    <t>Est-ce qu'une stratégie définie- clairement des activités avant l'utilisation des services PF/SR?</t>
  </si>
  <si>
    <t>Est-ce qu'une stratégie définie- clairement des activités pendant l'utilisation des services PF/SR?</t>
  </si>
  <si>
    <t>Intégration CSC dans l'offre de service</t>
  </si>
  <si>
    <t>Est-ce qu'une stratégie définie- clairement des activités après l'utilisation des services PF/SR?</t>
  </si>
  <si>
    <t>Est-ce que les expériences de CD passées utilisées pour la définition des activités de CD sont suffisamment documentées (stratégie, plan de mise en œuvre, plan de suivi et évaluation, résultats de l'évaluation finale)</t>
  </si>
  <si>
    <t>Est-ce que les activités prévues s'adressent individuellement ou collectivement a toutes les cibles prioritaires désignées ?</t>
  </si>
  <si>
    <t>Est-ce que les activités de CD prévues atteignent-elles les populations vulnérables, marginalisées et difficiles à atteindre de manière à réduire les obstacles économiques, sociaux, culturels et géographiques qui entravent leur accès à la PF/SR ?</t>
  </si>
  <si>
    <t>Est-ce que les activités de CD prévues prennent en compte les innovations technologiques adaptées aux cibles prioritaires ?</t>
  </si>
  <si>
    <t>CSC et Digital Health (PHI)</t>
  </si>
  <si>
    <t>Est-ce que le développement de la stratégie tient compte des capacités techniques et opérationnelles des parties prenantes?</t>
  </si>
  <si>
    <t>Evaluation des capacités en CSC</t>
  </si>
  <si>
    <t>Est-ce qu'une stratégie claire de gestion des connaissances est définie?</t>
  </si>
  <si>
    <t>Est-ce qu'il y a des activités de part leur pertinence/innovation seront documentées et partagées lors de conférences nationales et ou internationales?</t>
  </si>
  <si>
    <t>Est-ce que les activités retenues s'inscrivent dans les Pratiques à Haut Impact?</t>
  </si>
  <si>
    <t>Pratiques à Haut Impact (PHI)</t>
  </si>
  <si>
    <t>TOTAL DEVELOPPEMENT STRATEGIE</t>
  </si>
  <si>
    <t>LE CHECKLIST D'ELABORATION DU PANB - CONCEPTION DES MESSAGES</t>
  </si>
  <si>
    <t>Est-ce que le choix des canaux prend en considération l’analyse du public, l’analyse des canaux</t>
  </si>
  <si>
    <t>Utilisation des canaux mixte (PHI masse média)</t>
  </si>
  <si>
    <t>Est-ce que le choix des canaux prend en considération la théorie de changement?</t>
  </si>
  <si>
    <t>Est-ce que les messages sont élaborés sur la liste des comportements prioritaires à problème?</t>
  </si>
  <si>
    <t>Est-ce que les messages sont-ils pré-tests?</t>
  </si>
  <si>
    <t>Est-ce que les messages élaborés prennent-ils en compte toutes les cibles prioritaires?</t>
  </si>
  <si>
    <t>Est-ce que les messages élaborés prennent en compte spécifiquement la cible jeune?</t>
  </si>
  <si>
    <t>Est-ce que l'élaboration des messages fait l'objet d'une revue systématique consensuelle suivant les règles CSC admises telle que celle des 7C</t>
  </si>
  <si>
    <t>Est-ce que les messages élaborés prennent en compte les aspects de genre trouvés dans lors de la phase d'analyse?</t>
  </si>
  <si>
    <t>Est-ce que les messages élaborés prennent en compte cibles marginalisées telles que les déplacés/réfugiés, populations clés ?</t>
  </si>
  <si>
    <t>Est-ce que les messages élaborés prennent en compte spécifiquement la cible prestataire?</t>
  </si>
  <si>
    <t>Est-ce que les messages élaborés prennent en compte spécifiquement la période post-prestation?</t>
  </si>
  <si>
    <t>TOTAL CONCEPTION</t>
  </si>
  <si>
    <t>LE CHECKLIST D'ELABORATION DU PANB - MISE EN ŒUVRE</t>
  </si>
  <si>
    <t>Est-ce qu'un plan de mise en œuvre est clairement défini avec définition des activités, rôles et responsabilités des parties prenantes?</t>
  </si>
  <si>
    <t>Est-ce que le plan de mise en œuvre prend en compte des réunions/activités de suivi de la période post-prestation (gestion des abandons, gestion des effets secondaires)?</t>
  </si>
  <si>
    <t>Est-ce qu'une mise à niveau des capacités techniques et opérationnelles des parties prenantes est prévue pour une mise en œuvre efficace des activités?</t>
  </si>
  <si>
    <t>Est-ce qu'un plan média intégré est élaboré?</t>
  </si>
  <si>
    <t>Est-ce que les diffusions sont basées sur l'analyse de l'environnement et des habitudes de consommation médiatique des cibles ?</t>
  </si>
  <si>
    <t>Est-ce que les canaux numériques adaptés aux cibles sont utilisés pour les diffusions ?</t>
  </si>
  <si>
    <t>Est-ce que la mise en œuvre des activités utilise une combinaison de canaux pour toucher davantage de personnes?</t>
  </si>
  <si>
    <t>Est-ce que la mise en œuvre des activités tient compte spécifiquement des cibles jeunes?</t>
  </si>
  <si>
    <t>Est-ce que la mise en œuvre des activités tient compte du genre?</t>
  </si>
  <si>
    <t>Est-ce que la mise à jour des activités tient compte des résultats des nouvelles recherches?</t>
  </si>
  <si>
    <t>Est-ce que les activités de gestion des connaissances et de partage des pratiques sont clairement définies?</t>
  </si>
  <si>
    <t>LE CHECKLIST D'ELABORATION DU PANB - SUIVI, EVALUATION, ET GESTION DES CONNAISSANCES (SEGC)</t>
  </si>
  <si>
    <t>Est-ce qu'un plan de suivi des activités de CD est élaboré (trimestriel/annuel)?</t>
  </si>
  <si>
    <t>Banque d'indicateurs clés en CSC</t>
  </si>
  <si>
    <t>Est-ce qu'un plan d'évaluation des activités CD est élaboré?</t>
  </si>
  <si>
    <t>Est-ce qu'un mécanisme clair de mise à jour des activités de CD (trimestriel et annuel) est décrit ?</t>
  </si>
  <si>
    <t>Est-ce que des réunions de suivi autour des activités CD du PANB sont prévues?</t>
  </si>
  <si>
    <t xml:space="preserve">Est-ce qu'un plan de gestion des connaissances est clairement établi avec des réunions de partage de pratiques et d'expérience définies? </t>
  </si>
  <si>
    <t>Est-ce que dans le plan suivi et évaluation la prise en compte des aspects de genre est clairement faite?</t>
  </si>
  <si>
    <t>Est-ce que dans le plan suivi et évaluation la prise en compte des cibles est clairement définie?</t>
  </si>
  <si>
    <t>Est-ce que le plan de suivi et évaluation différencient les cibles prioritaires?</t>
  </si>
  <si>
    <t>Est-ce qu'un suivi et une évaluation de la qualité des messages/matériels est prévue?</t>
  </si>
  <si>
    <t>Est-ce que le plan de suivi et évaluation intégre un indicateur sur le renforcement des capacités des parties prenantes dans les différentes composantes du CSC ?</t>
  </si>
  <si>
    <t>Est-ce qu'un le plan de suivi et évaluation intégre et caractérise le plan média intégré (diffusions et nombre de personnes touchées?</t>
  </si>
  <si>
    <t>Est-ce que le plan de suivi et évaluation intégre et caractérise les productions multimédia y compris imprimés?</t>
  </si>
  <si>
    <t>Kit de mise en œuvre Genre</t>
  </si>
  <si>
    <t>SE&amp;GS = Suivi-Evaluation-Gestion des connaissances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</si>
</sst>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2"/>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6"/>
      <color rgb="FFFFFFFF"/>
      <name val="Calibri"/>
      <family val="2"/>
    </font>
    <font>
      <sz val="12"/>
      <name val="Calibri"/>
      <family val="2"/>
    </font>
    <font>
      <sz val="12"/>
      <color theme="1"/>
      <name val="Arial"/>
      <family val="2"/>
    </font>
    <font>
      <b/>
      <sz val="14"/>
      <color theme="1"/>
      <name val="Calibri"/>
      <family val="2"/>
    </font>
    <font>
      <sz val="12"/>
      <color theme="1"/>
      <name val="Calibri"/>
      <family val="2"/>
    </font>
    <font>
      <b/>
      <sz val="12"/>
      <color theme="1"/>
      <name val="Calibri"/>
      <family val="2"/>
    </font>
    <font>
      <u/>
      <sz val="12"/>
      <color rgb="FF1155CC"/>
      <name val="Arial"/>
      <family val="2"/>
    </font>
    <font>
      <i/>
      <sz val="12"/>
      <color rgb="FF7F7F7F"/>
      <name val="Calibri"/>
      <family val="2"/>
    </font>
    <font>
      <b/>
      <sz val="14"/>
      <color theme="1"/>
      <name val="Calibri"/>
      <family val="2"/>
      <scheme val="minor"/>
    </font>
    <font>
      <sz val="12"/>
      <color rgb="FFFFFFFF"/>
      <name val="Calibri"/>
      <family val="2"/>
      <scheme val="minor"/>
    </font>
    <font>
      <b/>
      <sz val="12"/>
      <color rgb="FFFFFFFF"/>
      <name val="Calibri"/>
      <family val="2"/>
      <scheme val="minor"/>
    </font>
    <font>
      <b/>
      <sz val="16"/>
      <color theme="0"/>
      <name val="Calibri"/>
      <family val="2"/>
    </font>
    <font>
      <sz val="12"/>
      <color rgb="FFFFFFFF"/>
      <name val="Calibri"/>
      <family val="2"/>
    </font>
    <font>
      <u/>
      <sz val="12"/>
      <color rgb="FF1155CC"/>
      <name val="Calibri"/>
      <family val="2"/>
      <scheme val="minor"/>
    </font>
    <font>
      <u/>
      <sz val="12"/>
      <color rgb="FF1155CC"/>
      <name val="Calibri"/>
      <family val="2"/>
    </font>
    <font>
      <b/>
      <sz val="12"/>
      <color rgb="FFFFFFFF"/>
      <name val="Calibri"/>
      <family val="2"/>
    </font>
    <font>
      <sz val="12"/>
      <color rgb="FF000000"/>
      <name val="Calibri"/>
      <family val="2"/>
    </font>
    <font>
      <b/>
      <sz val="12"/>
      <color theme="1"/>
      <name val="Calibri"/>
      <family val="2"/>
      <scheme val="minor"/>
    </font>
    <font>
      <u/>
      <sz val="12"/>
      <color rgb="FF0563C1"/>
      <name val="Arial"/>
      <family val="2"/>
    </font>
    <font>
      <sz val="12"/>
      <color rgb="FF2A2A2A"/>
      <name val="Calibri"/>
      <family val="2"/>
      <scheme val="minor"/>
    </font>
    <font>
      <u/>
      <sz val="12"/>
      <color rgb="FF0000FF"/>
      <name val="Calibri"/>
      <family val="2"/>
    </font>
    <font>
      <u/>
      <sz val="12"/>
      <color theme="10"/>
      <name val="Calibri"/>
      <family val="2"/>
    </font>
    <font>
      <sz val="12"/>
      <color rgb="FF000000"/>
      <name val="Calibri"/>
      <family val="2"/>
      <scheme val="minor"/>
    </font>
    <font>
      <b/>
      <sz val="16"/>
      <color theme="1"/>
      <name val="Calibri"/>
      <family val="2"/>
      <scheme val="minor"/>
    </font>
    <font>
      <b/>
      <sz val="26"/>
      <color theme="1"/>
      <name val="Calibri"/>
      <family val="2"/>
      <scheme val="minor"/>
    </font>
    <font>
      <sz val="26"/>
      <color theme="1"/>
      <name val="Calibri"/>
      <family val="2"/>
      <scheme val="minor"/>
    </font>
    <font>
      <b/>
      <sz val="20"/>
      <color theme="1"/>
      <name val="Calibri"/>
      <family val="2"/>
      <scheme val="minor"/>
    </font>
    <font>
      <sz val="20"/>
      <color theme="1"/>
      <name val="Calibri"/>
      <family val="2"/>
      <scheme val="minor"/>
    </font>
    <font>
      <sz val="12"/>
      <color rgb="FF002060"/>
      <name val="Calibri"/>
      <family val="2"/>
      <scheme val="minor"/>
    </font>
    <font>
      <b/>
      <sz val="12"/>
      <color theme="0"/>
      <name val="Calibri"/>
      <family val="2"/>
      <scheme val="minor"/>
    </font>
    <font>
      <b/>
      <sz val="12"/>
      <color theme="1"/>
      <name val="Calibri (Body)"/>
    </font>
    <font>
      <b/>
      <i/>
      <sz val="12"/>
      <color theme="1"/>
      <name val="Calibri (Body)"/>
    </font>
    <font>
      <sz val="12"/>
      <color theme="1"/>
      <name val="Calibri (Body)"/>
    </font>
    <font>
      <b/>
      <u/>
      <sz val="12"/>
      <color rgb="FF1155CC"/>
      <name val="Calibri (Body)"/>
    </font>
    <font>
      <b/>
      <sz val="12"/>
      <color rgb="FFFFFFFF"/>
      <name val="Wingdings"/>
      <charset val="2"/>
    </font>
    <font>
      <b/>
      <sz val="16"/>
      <color rgb="FFFFFFFF"/>
      <name val="Calibri"/>
      <family val="2"/>
      <scheme val="minor"/>
    </font>
    <font>
      <b/>
      <sz val="18"/>
      <color rgb="FFFFFFFF"/>
      <name val="Wingdings"/>
      <charset val="2"/>
    </font>
  </fonts>
  <fills count="18">
    <fill>
      <patternFill patternType="none"/>
    </fill>
    <fill>
      <patternFill patternType="gray125"/>
    </fill>
    <fill>
      <patternFill patternType="solid">
        <fgColor theme="4"/>
        <bgColor theme="4"/>
      </patternFill>
    </fill>
    <fill>
      <patternFill patternType="solid">
        <fgColor theme="0"/>
        <bgColor theme="0"/>
      </patternFill>
    </fill>
    <fill>
      <patternFill patternType="solid">
        <fgColor rgb="FFD8D8D8"/>
        <bgColor rgb="FFD8D8D8"/>
      </patternFill>
    </fill>
    <fill>
      <patternFill patternType="solid">
        <fgColor rgb="FFDEEAF6"/>
        <bgColor rgb="FFDEEAF6"/>
      </patternFill>
    </fill>
    <fill>
      <patternFill patternType="solid">
        <fgColor rgb="FFF0E7E5"/>
        <bgColor rgb="FFF0E7E5"/>
      </patternFill>
    </fill>
    <fill>
      <patternFill patternType="solid">
        <fgColor rgb="FF38761D"/>
        <bgColor rgb="FF38761D"/>
      </patternFill>
    </fill>
    <fill>
      <patternFill patternType="solid">
        <fgColor rgb="FFFF9900"/>
        <bgColor rgb="FFFF9900"/>
      </patternFill>
    </fill>
    <fill>
      <patternFill patternType="solid">
        <fgColor rgb="FFFF0000"/>
        <bgColor rgb="FFFF0000"/>
      </patternFill>
    </fill>
    <fill>
      <patternFill patternType="solid">
        <fgColor rgb="FF4472C4"/>
        <bgColor rgb="FF4472C4"/>
      </patternFill>
    </fill>
    <fill>
      <patternFill patternType="solid">
        <fgColor rgb="FFEFEFEF"/>
        <bgColor rgb="FFEFEFEF"/>
      </patternFill>
    </fill>
    <fill>
      <patternFill patternType="solid">
        <fgColor theme="9" tint="0.79998168889431442"/>
        <bgColor rgb="FFD9EAD3"/>
      </patternFill>
    </fill>
    <fill>
      <patternFill patternType="solid">
        <fgColor theme="9" tint="0.79998168889431442"/>
        <bgColor indexed="64"/>
      </patternFill>
    </fill>
    <fill>
      <patternFill patternType="solid">
        <fgColor theme="9" tint="0.79998168889431442"/>
        <bgColor rgb="FFDEEAF6"/>
      </patternFill>
    </fill>
    <fill>
      <patternFill patternType="solid">
        <fgColor theme="8" tint="0.59999389629810485"/>
        <bgColor rgb="FFD9EAD3"/>
      </patternFill>
    </fill>
    <fill>
      <patternFill patternType="solid">
        <fgColor theme="8" tint="0.59999389629810485"/>
        <bgColor indexed="64"/>
      </patternFill>
    </fill>
    <fill>
      <patternFill patternType="solid">
        <fgColor theme="0"/>
        <bgColor indexed="64"/>
      </patternFill>
    </fill>
  </fills>
  <borders count="21">
    <border>
      <left/>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s>
  <cellStyleXfs count="3">
    <xf numFmtId="0" fontId="0" fillId="0" borderId="0"/>
    <xf numFmtId="0" fontId="4" fillId="0" borderId="20"/>
    <xf numFmtId="9" fontId="4" fillId="0" borderId="20" applyFont="0" applyFill="0" applyBorder="0" applyAlignment="0" applyProtection="0"/>
  </cellStyleXfs>
  <cellXfs count="151">
    <xf numFmtId="0" fontId="0" fillId="0" borderId="0" xfId="0"/>
    <xf numFmtId="0" fontId="7" fillId="0" borderId="0" xfId="0" applyFont="1" applyAlignment="1">
      <alignment vertical="center"/>
    </xf>
    <xf numFmtId="0" fontId="7" fillId="0" borderId="0" xfId="0" applyFont="1"/>
    <xf numFmtId="0" fontId="7" fillId="0" borderId="0" xfId="0" applyFont="1" applyAlignment="1">
      <alignment wrapText="1"/>
    </xf>
    <xf numFmtId="0" fontId="8" fillId="4" borderId="10" xfId="0" applyFont="1" applyFill="1" applyBorder="1" applyAlignment="1">
      <alignment horizontal="center" wrapText="1"/>
    </xf>
    <xf numFmtId="0" fontId="8" fillId="4" borderId="10" xfId="0" applyFont="1" applyFill="1" applyBorder="1" applyAlignment="1">
      <alignment horizontal="center"/>
    </xf>
    <xf numFmtId="0" fontId="17" fillId="7" borderId="10" xfId="0" applyFont="1" applyFill="1" applyBorder="1" applyAlignment="1">
      <alignment horizontal="center"/>
    </xf>
    <xf numFmtId="0" fontId="17" fillId="8" borderId="10" xfId="0" applyFont="1" applyFill="1" applyBorder="1" applyAlignment="1">
      <alignment horizontal="center"/>
    </xf>
    <xf numFmtId="0" fontId="17" fillId="9" borderId="10" xfId="0" applyFont="1" applyFill="1" applyBorder="1" applyAlignment="1">
      <alignment horizontal="center"/>
    </xf>
    <xf numFmtId="0" fontId="18" fillId="0" borderId="10" xfId="0" applyFont="1" applyBorder="1" applyAlignment="1">
      <alignment horizontal="center"/>
    </xf>
    <xf numFmtId="0" fontId="19" fillId="0" borderId="10" xfId="0" applyFont="1" applyBorder="1" applyAlignment="1">
      <alignment horizontal="center"/>
    </xf>
    <xf numFmtId="0" fontId="20" fillId="7" borderId="10" xfId="0" applyFont="1" applyFill="1" applyBorder="1" applyAlignment="1">
      <alignment horizontal="center" wrapText="1"/>
    </xf>
    <xf numFmtId="0" fontId="20" fillId="8" borderId="10" xfId="0" applyFont="1" applyFill="1" applyBorder="1" applyAlignment="1">
      <alignment horizontal="center" wrapText="1"/>
    </xf>
    <xf numFmtId="0" fontId="20" fillId="9" borderId="10" xfId="0" applyFont="1" applyFill="1" applyBorder="1" applyAlignment="1">
      <alignment horizontal="center" wrapText="1"/>
    </xf>
    <xf numFmtId="0" fontId="10" fillId="5" borderId="10" xfId="0" applyFont="1" applyFill="1" applyBorder="1" applyAlignment="1">
      <alignment horizontal="center" wrapText="1"/>
    </xf>
    <xf numFmtId="0" fontId="9" fillId="0" borderId="14" xfId="0" applyFont="1" applyBorder="1" applyAlignment="1">
      <alignment wrapText="1"/>
    </xf>
    <xf numFmtId="0" fontId="21" fillId="0" borderId="14" xfId="0" applyFont="1" applyBorder="1" applyAlignment="1">
      <alignment wrapText="1"/>
    </xf>
    <xf numFmtId="0" fontId="21" fillId="0" borderId="10" xfId="0" applyFont="1" applyBorder="1" applyAlignment="1">
      <alignment wrapText="1"/>
    </xf>
    <xf numFmtId="0" fontId="9" fillId="0" borderId="10" xfId="0" applyFont="1" applyBorder="1"/>
    <xf numFmtId="0" fontId="20" fillId="7" borderId="10" xfId="0" applyFont="1" applyFill="1" applyBorder="1" applyAlignment="1">
      <alignment horizontal="center"/>
    </xf>
    <xf numFmtId="0" fontId="20" fillId="8" borderId="10" xfId="0" applyFont="1" applyFill="1" applyBorder="1" applyAlignment="1">
      <alignment horizontal="center"/>
    </xf>
    <xf numFmtId="0" fontId="20" fillId="9" borderId="14" xfId="0" applyFont="1" applyFill="1" applyBorder="1" applyAlignment="1">
      <alignment horizontal="center"/>
    </xf>
    <xf numFmtId="0" fontId="10" fillId="5" borderId="10" xfId="0" applyFont="1" applyFill="1" applyBorder="1" applyAlignment="1">
      <alignment horizontal="center"/>
    </xf>
    <xf numFmtId="0" fontId="9" fillId="0" borderId="17" xfId="0" applyFont="1" applyBorder="1" applyAlignment="1">
      <alignment wrapText="1"/>
    </xf>
    <xf numFmtId="0" fontId="15" fillId="7" borderId="10" xfId="0" applyFont="1" applyFill="1" applyBorder="1" applyAlignment="1">
      <alignment horizontal="center"/>
    </xf>
    <xf numFmtId="0" fontId="15" fillId="8" borderId="10" xfId="0" applyFont="1" applyFill="1" applyBorder="1" applyAlignment="1">
      <alignment horizontal="center"/>
    </xf>
    <xf numFmtId="0" fontId="15" fillId="9" borderId="10" xfId="0" applyFont="1" applyFill="1" applyBorder="1" applyAlignment="1">
      <alignment horizontal="center"/>
    </xf>
    <xf numFmtId="0" fontId="9" fillId="0" borderId="10" xfId="0" applyFont="1" applyBorder="1" applyAlignment="1">
      <alignment wrapText="1"/>
    </xf>
    <xf numFmtId="0" fontId="21" fillId="0" borderId="10" xfId="0" applyFont="1" applyBorder="1" applyAlignment="1">
      <alignment vertical="top" wrapText="1"/>
    </xf>
    <xf numFmtId="0" fontId="23" fillId="0" borderId="10" xfId="0" applyFont="1" applyBorder="1"/>
    <xf numFmtId="0" fontId="0" fillId="0" borderId="0" xfId="0" applyAlignment="1">
      <alignment wrapText="1"/>
    </xf>
    <xf numFmtId="0" fontId="9" fillId="0" borderId="10" xfId="0" applyFont="1" applyBorder="1" applyAlignment="1">
      <alignment vertical="top" wrapText="1"/>
    </xf>
    <xf numFmtId="0" fontId="0" fillId="0" borderId="0" xfId="0" applyAlignment="1">
      <alignment vertical="center" wrapText="1"/>
    </xf>
    <xf numFmtId="0" fontId="24" fillId="0" borderId="10" xfId="0" applyFont="1" applyBorder="1" applyAlignment="1">
      <alignment wrapText="1"/>
    </xf>
    <xf numFmtId="0" fontId="14" fillId="7" borderId="10" xfId="0" applyFont="1" applyFill="1" applyBorder="1" applyAlignment="1">
      <alignment horizontal="center"/>
    </xf>
    <xf numFmtId="0" fontId="14" fillId="8" borderId="10" xfId="0" applyFont="1" applyFill="1" applyBorder="1" applyAlignment="1">
      <alignment horizontal="center"/>
    </xf>
    <xf numFmtId="0" fontId="14" fillId="9" borderId="10" xfId="0" applyFont="1" applyFill="1" applyBorder="1" applyAlignment="1">
      <alignment horizontal="center"/>
    </xf>
    <xf numFmtId="0" fontId="0" fillId="0" borderId="10" xfId="0" applyBorder="1" applyAlignment="1">
      <alignment wrapText="1"/>
    </xf>
    <xf numFmtId="0" fontId="15" fillId="7" borderId="0" xfId="0" applyFont="1" applyFill="1" applyAlignment="1">
      <alignment horizontal="center"/>
    </xf>
    <xf numFmtId="0" fontId="15" fillId="8" borderId="0" xfId="0" applyFont="1" applyFill="1" applyAlignment="1">
      <alignment horizontal="center"/>
    </xf>
    <xf numFmtId="0" fontId="15" fillId="9" borderId="0" xfId="0" applyFont="1" applyFill="1" applyAlignment="1">
      <alignment horizontal="center"/>
    </xf>
    <xf numFmtId="0" fontId="24" fillId="0" borderId="10" xfId="0" applyFont="1" applyBorder="1" applyAlignment="1">
      <alignment vertical="top" wrapText="1"/>
    </xf>
    <xf numFmtId="0" fontId="0" fillId="0" borderId="10" xfId="0" applyBorder="1" applyAlignment="1">
      <alignment vertical="top" wrapText="1"/>
    </xf>
    <xf numFmtId="0" fontId="9" fillId="0" borderId="0" xfId="0" applyFont="1"/>
    <xf numFmtId="0" fontId="27" fillId="0" borderId="10" xfId="0" applyFont="1" applyBorder="1" applyAlignment="1">
      <alignment wrapText="1"/>
    </xf>
    <xf numFmtId="0" fontId="28" fillId="0" borderId="10" xfId="0" applyFont="1" applyBorder="1" applyAlignment="1">
      <alignment horizontal="center"/>
    </xf>
    <xf numFmtId="0" fontId="22" fillId="13" borderId="20" xfId="1" applyFont="1" applyFill="1" applyAlignment="1">
      <alignment horizontal="center"/>
    </xf>
    <xf numFmtId="0" fontId="4" fillId="0" borderId="20" xfId="1"/>
    <xf numFmtId="9" fontId="28" fillId="13" borderId="20" xfId="2" applyFont="1" applyFill="1" applyBorder="1" applyAlignment="1">
      <alignment horizontal="center"/>
    </xf>
    <xf numFmtId="0" fontId="4" fillId="13" borderId="20" xfId="1" applyFill="1"/>
    <xf numFmtId="0" fontId="33" fillId="13" borderId="20" xfId="1" applyFont="1" applyFill="1"/>
    <xf numFmtId="0" fontId="22" fillId="0" borderId="20" xfId="1" applyFont="1"/>
    <xf numFmtId="0" fontId="9" fillId="0" borderId="0" xfId="0" applyFont="1" applyAlignment="1">
      <alignment wrapText="1"/>
    </xf>
    <xf numFmtId="0" fontId="34" fillId="17" borderId="20" xfId="1" applyFont="1" applyFill="1"/>
    <xf numFmtId="0" fontId="7" fillId="3" borderId="4" xfId="0" applyFont="1" applyFill="1" applyBorder="1"/>
    <xf numFmtId="0" fontId="7" fillId="3" borderId="20" xfId="0" applyFont="1" applyFill="1" applyBorder="1"/>
    <xf numFmtId="0" fontId="7" fillId="3" borderId="5" xfId="0" applyFont="1" applyFill="1" applyBorder="1"/>
    <xf numFmtId="0" fontId="18" fillId="0" borderId="0" xfId="0" applyFont="1" applyAlignment="1">
      <alignment horizontal="center" vertical="center"/>
    </xf>
    <xf numFmtId="0" fontId="19" fillId="0" borderId="10" xfId="0" applyFont="1" applyBorder="1" applyAlignment="1">
      <alignment horizontal="center" vertical="center"/>
    </xf>
    <xf numFmtId="0" fontId="23" fillId="0" borderId="10" xfId="0" applyFont="1" applyBorder="1" applyAlignment="1">
      <alignment wrapText="1"/>
    </xf>
    <xf numFmtId="0" fontId="11" fillId="0" borderId="10" xfId="0" applyFont="1" applyBorder="1"/>
    <xf numFmtId="0" fontId="19" fillId="0" borderId="10" xfId="0" applyFont="1" applyBorder="1"/>
    <xf numFmtId="0" fontId="18" fillId="0" borderId="10" xfId="0" applyFont="1" applyBorder="1"/>
    <xf numFmtId="0" fontId="18" fillId="0" borderId="10" xfId="0" applyFont="1" applyBorder="1" applyAlignment="1">
      <alignment vertical="center"/>
    </xf>
    <xf numFmtId="0" fontId="14" fillId="7" borderId="10" xfId="0" applyFont="1" applyFill="1" applyBorder="1" applyAlignment="1">
      <alignment horizontal="center" vertical="center"/>
    </xf>
    <xf numFmtId="0" fontId="14" fillId="8" borderId="10" xfId="0" applyFont="1" applyFill="1" applyBorder="1" applyAlignment="1">
      <alignment horizontal="center" vertical="center"/>
    </xf>
    <xf numFmtId="0" fontId="14" fillId="9" borderId="10" xfId="0" applyFont="1" applyFill="1" applyBorder="1" applyAlignment="1">
      <alignment horizontal="center" vertical="center"/>
    </xf>
    <xf numFmtId="0" fontId="14" fillId="8" borderId="10" xfId="0" applyFont="1" applyFill="1" applyBorder="1" applyAlignment="1">
      <alignment vertical="center"/>
    </xf>
    <xf numFmtId="0" fontId="15" fillId="7" borderId="10" xfId="0" applyFont="1" applyFill="1" applyBorder="1" applyAlignment="1">
      <alignment horizontal="center" vertical="center"/>
    </xf>
    <xf numFmtId="0" fontId="15" fillId="9" borderId="10" xfId="0" applyFont="1" applyFill="1" applyBorder="1" applyAlignment="1">
      <alignment horizontal="center" vertical="center"/>
    </xf>
    <xf numFmtId="0" fontId="35" fillId="4" borderId="10" xfId="0" applyFont="1" applyFill="1" applyBorder="1" applyAlignment="1">
      <alignment horizontal="center"/>
    </xf>
    <xf numFmtId="0" fontId="36" fillId="11" borderId="10" xfId="0" applyFont="1" applyFill="1" applyBorder="1" applyAlignment="1">
      <alignment horizontal="center"/>
    </xf>
    <xf numFmtId="0" fontId="35" fillId="4" borderId="10" xfId="0" applyFont="1" applyFill="1" applyBorder="1" applyAlignment="1">
      <alignment horizontal="center" vertical="center"/>
    </xf>
    <xf numFmtId="0" fontId="35" fillId="6" borderId="10" xfId="0" applyFont="1" applyFill="1" applyBorder="1" applyAlignment="1">
      <alignment horizontal="center"/>
    </xf>
    <xf numFmtId="0" fontId="35" fillId="6" borderId="14" xfId="0" applyFont="1" applyFill="1" applyBorder="1" applyAlignment="1">
      <alignment horizontal="center"/>
    </xf>
    <xf numFmtId="0" fontId="37" fillId="0" borderId="0" xfId="0" applyFont="1"/>
    <xf numFmtId="0" fontId="35" fillId="4" borderId="0" xfId="0" applyFont="1" applyFill="1" applyAlignment="1">
      <alignment horizontal="center"/>
    </xf>
    <xf numFmtId="0" fontId="38" fillId="0" borderId="10" xfId="0" applyFont="1" applyBorder="1" applyAlignment="1">
      <alignment horizontal="center"/>
    </xf>
    <xf numFmtId="0" fontId="36" fillId="11" borderId="10" xfId="0" applyFont="1" applyFill="1" applyBorder="1" applyAlignment="1">
      <alignment horizontal="center" vertical="top"/>
    </xf>
    <xf numFmtId="0" fontId="36" fillId="0" borderId="20" xfId="0" applyFont="1" applyBorder="1" applyAlignment="1">
      <alignment horizontal="center"/>
    </xf>
    <xf numFmtId="0" fontId="35" fillId="11" borderId="10" xfId="0" applyFont="1" applyFill="1" applyBorder="1" applyAlignment="1">
      <alignment horizontal="center"/>
    </xf>
    <xf numFmtId="0" fontId="3" fillId="0" borderId="0" xfId="0" applyFont="1"/>
    <xf numFmtId="0" fontId="19" fillId="0" borderId="10" xfId="0" applyFont="1" applyBorder="1" applyAlignment="1">
      <alignment wrapText="1"/>
    </xf>
    <xf numFmtId="0" fontId="25" fillId="0" borderId="10" xfId="0" applyFont="1" applyBorder="1" applyAlignment="1">
      <alignment wrapText="1"/>
    </xf>
    <xf numFmtId="0" fontId="11" fillId="0" borderId="10" xfId="0" applyFont="1" applyBorder="1" applyAlignment="1">
      <alignment wrapText="1"/>
    </xf>
    <xf numFmtId="0" fontId="15" fillId="17" borderId="20" xfId="1" applyFont="1" applyFill="1"/>
    <xf numFmtId="0" fontId="39" fillId="17" borderId="20" xfId="1" applyFont="1" applyFill="1"/>
    <xf numFmtId="9" fontId="15" fillId="17" borderId="20" xfId="1" applyNumberFormat="1" applyFont="1" applyFill="1"/>
    <xf numFmtId="0" fontId="40" fillId="17" borderId="20" xfId="1" applyFont="1" applyFill="1"/>
    <xf numFmtId="0" fontId="41" fillId="17" borderId="20" xfId="1" applyFont="1" applyFill="1"/>
    <xf numFmtId="0" fontId="14" fillId="17" borderId="20" xfId="1" applyFont="1" applyFill="1"/>
    <xf numFmtId="0" fontId="15" fillId="17" borderId="20" xfId="1" applyFont="1" applyFill="1" applyAlignment="1">
      <alignment horizontal="center"/>
    </xf>
    <xf numFmtId="0" fontId="6" fillId="0" borderId="15" xfId="0" applyFont="1" applyBorder="1"/>
    <xf numFmtId="0" fontId="2" fillId="0" borderId="10" xfId="0" applyFont="1" applyBorder="1" applyAlignment="1">
      <alignment wrapText="1"/>
    </xf>
    <xf numFmtId="0" fontId="2" fillId="0" borderId="10" xfId="0" applyFont="1" applyBorder="1"/>
    <xf numFmtId="0" fontId="22" fillId="5" borderId="18" xfId="0" applyFont="1" applyFill="1" applyBorder="1"/>
    <xf numFmtId="0" fontId="6" fillId="0" borderId="11" xfId="0" applyFont="1" applyBorder="1"/>
    <xf numFmtId="0" fontId="2" fillId="0" borderId="20" xfId="0" applyFont="1" applyBorder="1"/>
    <xf numFmtId="0" fontId="2" fillId="0" borderId="0" xfId="0" applyFont="1"/>
    <xf numFmtId="0" fontId="22" fillId="5" borderId="14" xfId="0" applyFont="1" applyFill="1" applyBorder="1" applyAlignment="1">
      <alignment wrapText="1"/>
    </xf>
    <xf numFmtId="0" fontId="22" fillId="5" borderId="14" xfId="0" applyFont="1" applyFill="1" applyBorder="1"/>
    <xf numFmtId="0" fontId="26" fillId="0" borderId="10" xfId="0" applyFont="1" applyBorder="1" applyAlignment="1">
      <alignment horizontal="left" vertical="center" wrapText="1"/>
    </xf>
    <xf numFmtId="0" fontId="19" fillId="0" borderId="10" xfId="0" applyFont="1" applyBorder="1" applyAlignment="1">
      <alignment horizontal="left" wrapText="1"/>
    </xf>
    <xf numFmtId="0" fontId="2" fillId="0" borderId="10" xfId="0" applyFont="1" applyBorder="1" applyAlignment="1">
      <alignment horizontal="left" wrapText="1"/>
    </xf>
    <xf numFmtId="0" fontId="19" fillId="0" borderId="10" xfId="0" applyFont="1" applyBorder="1" applyAlignment="1">
      <alignment horizontal="left" vertical="center" wrapText="1"/>
    </xf>
    <xf numFmtId="0" fontId="6" fillId="0" borderId="19" xfId="0" applyFont="1" applyBorder="1" applyAlignment="1">
      <alignment wrapText="1"/>
    </xf>
    <xf numFmtId="0" fontId="6" fillId="0" borderId="13" xfId="0" applyFont="1" applyBorder="1" applyAlignment="1">
      <alignment wrapText="1"/>
    </xf>
    <xf numFmtId="0" fontId="0" fillId="0" borderId="0" xfId="0" applyAlignment="1">
      <alignment horizontal="left" wrapText="1"/>
    </xf>
    <xf numFmtId="0" fontId="19" fillId="0" borderId="10" xfId="0" applyFont="1" applyBorder="1" applyAlignment="1">
      <alignment vertical="center" wrapText="1"/>
    </xf>
    <xf numFmtId="0" fontId="31" fillId="16" borderId="20" xfId="1" applyFont="1" applyFill="1" applyAlignment="1">
      <alignment horizontal="center"/>
    </xf>
    <xf numFmtId="0" fontId="29" fillId="12" borderId="20" xfId="1" applyFont="1" applyFill="1" applyAlignment="1">
      <alignment horizontal="center"/>
    </xf>
    <xf numFmtId="0" fontId="30" fillId="13" borderId="20" xfId="1" applyFont="1" applyFill="1"/>
    <xf numFmtId="0" fontId="13" fillId="14" borderId="20" xfId="1" applyFont="1" applyFill="1" applyAlignment="1">
      <alignment horizontal="center"/>
    </xf>
    <xf numFmtId="0" fontId="31" fillId="15" borderId="20" xfId="1" applyFont="1" applyFill="1" applyAlignment="1">
      <alignment horizontal="center"/>
    </xf>
    <xf numFmtId="0" fontId="32" fillId="16" borderId="20" xfId="1" applyFont="1" applyFill="1"/>
    <xf numFmtId="0" fontId="22" fillId="13" borderId="20" xfId="1" applyFont="1" applyFill="1" applyAlignment="1">
      <alignment horizontal="left"/>
    </xf>
    <xf numFmtId="0" fontId="12" fillId="0" borderId="6" xfId="0" applyFont="1" applyBorder="1" applyAlignment="1">
      <alignment horizontal="center" vertical="top" wrapText="1"/>
    </xf>
    <xf numFmtId="0" fontId="6" fillId="0" borderId="7" xfId="0" applyFont="1" applyBorder="1"/>
    <xf numFmtId="0" fontId="6" fillId="0" borderId="8" xfId="0" applyFont="1" applyBorder="1"/>
    <xf numFmtId="0" fontId="5" fillId="2" borderId="1" xfId="0" applyFont="1" applyFill="1" applyBorder="1" applyAlignment="1">
      <alignment horizontal="center" vertical="center"/>
    </xf>
    <xf numFmtId="0" fontId="6" fillId="0" borderId="2" xfId="0" applyFont="1" applyBorder="1"/>
    <xf numFmtId="0" fontId="6" fillId="0" borderId="3" xfId="0" applyFont="1" applyBorder="1"/>
    <xf numFmtId="0" fontId="8" fillId="4" borderId="4" xfId="0" applyFont="1" applyFill="1" applyBorder="1" applyAlignment="1">
      <alignment horizontal="center" vertical="center"/>
    </xf>
    <xf numFmtId="0" fontId="6" fillId="0" borderId="20" xfId="0" applyFont="1" applyBorder="1"/>
    <xf numFmtId="0" fontId="6" fillId="0" borderId="5" xfId="0" applyFont="1" applyBorder="1"/>
    <xf numFmtId="0" fontId="9" fillId="5" borderId="4" xfId="0" applyFont="1" applyFill="1" applyBorder="1" applyAlignment="1">
      <alignment vertical="top" wrapText="1"/>
    </xf>
    <xf numFmtId="0" fontId="6" fillId="0" borderId="4" xfId="0" applyFont="1" applyBorder="1"/>
    <xf numFmtId="0" fontId="0" fillId="0" borderId="0" xfId="0"/>
    <xf numFmtId="0" fontId="10" fillId="5" borderId="14" xfId="0" applyFont="1" applyFill="1" applyBorder="1" applyAlignment="1">
      <alignment horizontal="left"/>
    </xf>
    <xf numFmtId="0" fontId="6" fillId="0" borderId="15" xfId="0" applyFont="1" applyBorder="1"/>
    <xf numFmtId="0" fontId="10" fillId="5" borderId="14" xfId="0" applyFont="1" applyFill="1" applyBorder="1" applyAlignment="1">
      <alignment horizontal="center" vertical="center"/>
    </xf>
    <xf numFmtId="0" fontId="6" fillId="0" borderId="16" xfId="0" applyFont="1" applyBorder="1"/>
    <xf numFmtId="0" fontId="10" fillId="5" borderId="14" xfId="0" applyFont="1" applyFill="1" applyBorder="1" applyAlignment="1">
      <alignment horizontal="left" wrapText="1"/>
    </xf>
    <xf numFmtId="0" fontId="22" fillId="5" borderId="18" xfId="0" applyFont="1" applyFill="1" applyBorder="1"/>
    <xf numFmtId="0" fontId="6" fillId="0" borderId="19" xfId="0" applyFont="1" applyBorder="1"/>
    <xf numFmtId="0" fontId="6" fillId="0" borderId="11" xfId="0" applyFont="1" applyBorder="1"/>
    <xf numFmtId="0" fontId="6" fillId="0" borderId="13" xfId="0" applyFont="1" applyBorder="1"/>
    <xf numFmtId="0" fontId="22" fillId="5" borderId="14" xfId="0" applyFont="1" applyFill="1" applyBorder="1" applyAlignment="1">
      <alignment horizontal="left"/>
    </xf>
    <xf numFmtId="0" fontId="6" fillId="0" borderId="15" xfId="0" applyFont="1" applyBorder="1" applyAlignment="1">
      <alignment horizontal="left"/>
    </xf>
    <xf numFmtId="0" fontId="10" fillId="5" borderId="14"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6" fillId="0" borderId="9" xfId="0" applyFont="1" applyBorder="1"/>
    <xf numFmtId="0" fontId="9" fillId="0" borderId="0" xfId="0" applyFont="1" applyAlignment="1">
      <alignment wrapText="1"/>
    </xf>
    <xf numFmtId="0" fontId="10" fillId="5" borderId="11" xfId="0" applyFont="1" applyFill="1" applyBorder="1" applyAlignment="1">
      <alignment horizontal="center" vertical="center" wrapText="1"/>
    </xf>
    <xf numFmtId="0" fontId="6" fillId="0" borderId="12" xfId="0" applyFont="1" applyBorder="1"/>
    <xf numFmtId="0" fontId="5" fillId="10" borderId="14" xfId="0" applyFont="1" applyFill="1" applyBorder="1" applyAlignment="1">
      <alignment horizontal="center" wrapText="1"/>
    </xf>
    <xf numFmtId="0" fontId="22" fillId="5" borderId="0" xfId="0" applyFont="1" applyFill="1" applyAlignment="1">
      <alignment horizontal="center" wrapText="1"/>
    </xf>
    <xf numFmtId="0" fontId="22" fillId="5" borderId="0" xfId="0" applyFont="1" applyFill="1"/>
    <xf numFmtId="0" fontId="22" fillId="5" borderId="14" xfId="0" applyFont="1" applyFill="1" applyBorder="1" applyAlignment="1">
      <alignment horizontal="center" wrapText="1"/>
    </xf>
    <xf numFmtId="0" fontId="22" fillId="5" borderId="14" xfId="0" applyFont="1" applyFill="1" applyBorder="1" applyAlignment="1">
      <alignment horizontal="center"/>
    </xf>
    <xf numFmtId="0" fontId="2" fillId="5" borderId="0" xfId="0" applyFont="1" applyFill="1"/>
  </cellXfs>
  <cellStyles count="3">
    <cellStyle name="Normal" xfId="0" builtinId="0"/>
    <cellStyle name="Normal 2" xfId="1" xr:uid="{59047ECC-EC14-274A-B21F-B68A3E3B0DFB}"/>
    <cellStyle name="Pourcentage 2" xfId="2" xr:uid="{CE61D297-A980-3046-8044-083E9374DC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chemeClr val="dk1"/>
                </a:solidFill>
                <a:latin typeface="+mn-lt"/>
              </a:defRPr>
            </a:pPr>
            <a:r>
              <a:rPr lang="en-US" b="1">
                <a:solidFill>
                  <a:schemeClr val="dk1"/>
                </a:solidFill>
                <a:latin typeface="+mn-lt"/>
              </a:rPr>
              <a:t>Summary Scoring CIP Assessment</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v>Yes</c:v>
          </c:tx>
          <c:spPr>
            <a:solidFill>
              <a:srgbClr val="38761D"/>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bord'!$N$27</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4A-DB4D-8151-B7AEA919730A}"/>
            </c:ext>
          </c:extLst>
        </c:ser>
        <c:ser>
          <c:idx val="1"/>
          <c:order val="1"/>
          <c:tx>
            <c:v>Partial</c:v>
          </c:tx>
          <c:spPr>
            <a:solidFill>
              <a:srgbClr val="ED7D31"/>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bord'!$O$27</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C4A-DB4D-8151-B7AEA919730A}"/>
            </c:ext>
          </c:extLst>
        </c:ser>
        <c:ser>
          <c:idx val="2"/>
          <c:order val="2"/>
          <c:tx>
            <c:v>No</c:v>
          </c:tx>
          <c:spPr>
            <a:solidFill>
              <a:srgbClr val="FF0000"/>
            </a:solidFill>
            <a:ln cmpd="sng">
              <a:solidFill>
                <a:srgbClr val="000000"/>
              </a:solidFill>
            </a:ln>
          </c:spPr>
          <c:invertIfNegative val="1"/>
          <c:dLbls>
            <c:spPr>
              <a:noFill/>
              <a:ln>
                <a:noFill/>
              </a:ln>
              <a:effectLst/>
            </c:spPr>
            <c:txPr>
              <a:bodyPr/>
              <a:lstStyle/>
              <a:p>
                <a:pPr lvl="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bord'!$P$27</c:f>
              <c:numCache>
                <c:formatCode>General</c:formatCode>
                <c:ptCount val="1"/>
                <c:pt idx="0">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0C4A-DB4D-8151-B7AEA919730A}"/>
            </c:ext>
          </c:extLst>
        </c:ser>
        <c:dLbls>
          <c:showLegendKey val="0"/>
          <c:showVal val="0"/>
          <c:showCatName val="0"/>
          <c:showSerName val="0"/>
          <c:showPercent val="0"/>
          <c:showBubbleSize val="0"/>
        </c:dLbls>
        <c:gapWidth val="150"/>
        <c:shape val="box"/>
        <c:axId val="309266564"/>
        <c:axId val="951291851"/>
        <c:axId val="0"/>
      </c:bar3DChart>
      <c:catAx>
        <c:axId val="30926656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951291851"/>
        <c:crosses val="autoZero"/>
        <c:auto val="1"/>
        <c:lblAlgn val="ctr"/>
        <c:lblOffset val="100"/>
        <c:noMultiLvlLbl val="1"/>
      </c:catAx>
      <c:valAx>
        <c:axId val="95129185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309266564"/>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solidFill>
                <a:latin typeface="+mj-lt"/>
                <a:ea typeface="+mj-ea"/>
                <a:cs typeface="+mj-cs"/>
              </a:defRPr>
            </a:pPr>
            <a:r>
              <a:rPr lang="en-US" b="1">
                <a:solidFill>
                  <a:schemeClr val="tx1"/>
                </a:solidFill>
              </a:rPr>
              <a:t>Analyse</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1"/>
        <c:ser>
          <c:idx val="0"/>
          <c:order val="0"/>
          <c:tx>
            <c:v>Oui</c:v>
          </c:tx>
          <c:spPr>
            <a:solidFill>
              <a:schemeClr val="accent6">
                <a:lumMod val="75000"/>
              </a:schemeClr>
            </a:solidFill>
            <a:ln>
              <a:noFill/>
            </a:ln>
            <a:effectLst>
              <a:outerShdw blurRad="50800" dist="38100" dir="8100000" algn="tr" rotWithShape="0">
                <a:prstClr val="black">
                  <a:alpha val="40000"/>
                </a:prstClr>
              </a:outerShdw>
            </a:effectLst>
            <a:scene3d>
              <a:camera prst="orthographicFront"/>
              <a:lightRig rig="threePt" dir="t"/>
            </a:scene3d>
            <a:sp3d>
              <a:bevelT prst="angle"/>
              <a:bevelB prst="angle"/>
            </a:sp3d>
          </c:spPr>
          <c:invertIfNegative val="0"/>
          <c:dLbls>
            <c:dLbl>
              <c:idx val="0"/>
              <c:layout>
                <c:manualLayout>
                  <c:x val="1.3297872340425483E-2"/>
                  <c:y val="0.256637168141592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F0-C148-9F0F-C5FDE41D84EA}"/>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bord'!$R$179</c:f>
              <c:numCache>
                <c:formatCode>General</c:formatCode>
                <c:ptCount val="1"/>
                <c:pt idx="0">
                  <c:v>0</c:v>
                </c:pt>
              </c:numCache>
            </c:numRef>
          </c:val>
          <c:shape val="cylinder"/>
          <c:extLst>
            <c:ext xmlns:c16="http://schemas.microsoft.com/office/drawing/2014/chart" uri="{C3380CC4-5D6E-409C-BE32-E72D297353CC}">
              <c16:uniqueId val="{00000001-24F0-C148-9F0F-C5FDE41D84EA}"/>
            </c:ext>
          </c:extLst>
        </c:ser>
        <c:ser>
          <c:idx val="1"/>
          <c:order val="1"/>
          <c:tx>
            <c:v>Partiel</c:v>
          </c:tx>
          <c:spPr>
            <a:solidFill>
              <a:srgbClr val="FFC000"/>
            </a:solidFill>
            <a:ln>
              <a:noFill/>
            </a:ln>
            <a:effectLst/>
            <a:scene3d>
              <a:camera prst="orthographicFront"/>
              <a:lightRig rig="threePt" dir="t"/>
            </a:scene3d>
            <a:sp3d>
              <a:bevelT prst="angle"/>
              <a:bevelB prst="angle"/>
            </a:sp3d>
          </c:spPr>
          <c:invertIfNegative val="1"/>
          <c:dLbls>
            <c:dLbl>
              <c:idx val="0"/>
              <c:layout>
                <c:manualLayout>
                  <c:x val="2.1276595744680851E-2"/>
                  <c:y val="0.212389380530973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F0-C148-9F0F-C5FDE41D84EA}"/>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bord'!$S$179</c:f>
              <c:numCache>
                <c:formatCode>General</c:formatCode>
                <c:ptCount val="1"/>
                <c:pt idx="0">
                  <c:v>0</c:v>
                </c:pt>
              </c:numCache>
            </c:numRef>
          </c:val>
          <c:shape val="cylinder"/>
          <c:extLst>
            <c:ext xmlns:c14="http://schemas.microsoft.com/office/drawing/2007/8/2/chart" uri="{6F2FDCE9-48DA-4B69-8628-5D25D57E5C99}">
              <c14:invertSolidFillFmt>
                <c14:spPr xmlns:c14="http://schemas.microsoft.com/office/drawing/2007/8/2/chart">
                  <a:solidFill>
                    <a:srgbClr val="FFFFFF"/>
                  </a:solidFill>
                  <a:ln>
                    <a:noFill/>
                  </a:ln>
                  <a:effectLst/>
                  <a:scene3d>
                    <a:camera prst="orthographicFront"/>
                    <a:lightRig rig="threePt" dir="t"/>
                  </a:scene3d>
                  <a:sp3d>
                    <a:bevelT prst="angle"/>
                    <a:bevelB prst="angle"/>
                  </a:sp3d>
                </c14:spPr>
              </c14:invertSolidFillFmt>
            </c:ext>
            <c:ext xmlns:c16="http://schemas.microsoft.com/office/drawing/2014/chart" uri="{C3380CC4-5D6E-409C-BE32-E72D297353CC}">
              <c16:uniqueId val="{00000003-24F0-C148-9F0F-C5FDE41D84EA}"/>
            </c:ext>
          </c:extLst>
        </c:ser>
        <c:ser>
          <c:idx val="2"/>
          <c:order val="2"/>
          <c:tx>
            <c:v>Non</c:v>
          </c:tx>
          <c:spPr>
            <a:solidFill>
              <a:srgbClr val="C00000"/>
            </a:solidFill>
            <a:ln>
              <a:noFill/>
            </a:ln>
            <a:effectLst/>
            <a:scene3d>
              <a:camera prst="orthographicFront"/>
              <a:lightRig rig="threePt" dir="t"/>
            </a:scene3d>
            <a:sp3d>
              <a:bevelT prst="angle"/>
              <a:bevelB prst="angle"/>
            </a:sp3d>
          </c:spPr>
          <c:invertIfNegative val="0"/>
          <c:dLbls>
            <c:dLbl>
              <c:idx val="0"/>
              <c:layout>
                <c:manualLayout>
                  <c:x val="2.1276595744680851E-2"/>
                  <c:y val="0.172566371681415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F0-C148-9F0F-C5FDE41D84EA}"/>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bord'!$T$179</c:f>
              <c:numCache>
                <c:formatCode>General</c:formatCode>
                <c:ptCount val="1"/>
                <c:pt idx="0">
                  <c:v>0</c:v>
                </c:pt>
              </c:numCache>
            </c:numRef>
          </c:val>
          <c:shape val="cylinder"/>
          <c:extLst>
            <c:ext xmlns:c16="http://schemas.microsoft.com/office/drawing/2014/chart" uri="{C3380CC4-5D6E-409C-BE32-E72D297353CC}">
              <c16:uniqueId val="{00000005-24F0-C148-9F0F-C5FDE41D84EA}"/>
            </c:ext>
          </c:extLst>
        </c:ser>
        <c:dLbls>
          <c:showLegendKey val="0"/>
          <c:showVal val="0"/>
          <c:showCatName val="0"/>
          <c:showSerName val="0"/>
          <c:showPercent val="0"/>
          <c:showBubbleSize val="0"/>
        </c:dLbls>
        <c:gapWidth val="0"/>
        <c:gapDepth val="0"/>
        <c:shape val="box"/>
        <c:axId val="1145215219"/>
        <c:axId val="1537692868"/>
        <c:axId val="0"/>
      </c:bar3DChart>
      <c:catAx>
        <c:axId val="1145215219"/>
        <c:scaling>
          <c:orientation val="minMax"/>
        </c:scaling>
        <c:delete val="1"/>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1537692868"/>
        <c:crosses val="autoZero"/>
        <c:auto val="1"/>
        <c:lblAlgn val="ctr"/>
        <c:lblOffset val="100"/>
        <c:noMultiLvlLbl val="1"/>
      </c:catAx>
      <c:valAx>
        <c:axId val="1537692868"/>
        <c:scaling>
          <c:orientation val="minMax"/>
        </c:scaling>
        <c:delete val="1"/>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11452152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1"/>
  </c:chart>
  <c:spPr>
    <a:noFill/>
    <a:ln w="508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chemeClr val="tx1"/>
                </a:solidFill>
                <a:latin typeface="+mj-lt"/>
                <a:ea typeface="+mj-ea"/>
                <a:cs typeface="+mj-cs"/>
              </a:defRPr>
            </a:pPr>
            <a:r>
              <a:rPr lang="en-US" b="1">
                <a:solidFill>
                  <a:schemeClr val="tx1"/>
                </a:solidFill>
              </a:rPr>
              <a:t>Strategie</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1"/>
        <c:ser>
          <c:idx val="0"/>
          <c:order val="0"/>
          <c:tx>
            <c:v>Oui</c:v>
          </c:tx>
          <c:spPr>
            <a:solidFill>
              <a:schemeClr val="accent6">
                <a:lumMod val="75000"/>
              </a:schemeClr>
            </a:solidFill>
            <a:ln>
              <a:noFill/>
            </a:ln>
            <a:effectLst>
              <a:outerShdw blurRad="50800" dist="38100" dir="8100000" algn="tr" rotWithShape="0">
                <a:prstClr val="black">
                  <a:alpha val="40000"/>
                </a:prstClr>
              </a:outerShdw>
            </a:effectLst>
            <a:scene3d>
              <a:camera prst="orthographicFront"/>
              <a:lightRig rig="threePt" dir="t"/>
            </a:scene3d>
            <a:sp3d prstMaterial="matte">
              <a:bevelT prst="angle"/>
              <a:bevelB prst="angle"/>
            </a:sp3d>
          </c:spPr>
          <c:invertIfNegative val="0"/>
          <c:dLbls>
            <c:dLbl>
              <c:idx val="0"/>
              <c:layout>
                <c:manualLayout>
                  <c:x val="2.7247956403269755E-2"/>
                  <c:y val="0.1989188511874522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E4-8144-8E6B-0AB4D18BBCB3}"/>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bord'!$R$181</c:f>
              <c:numCache>
                <c:formatCode>General</c:formatCode>
                <c:ptCount val="1"/>
                <c:pt idx="0">
                  <c:v>0</c:v>
                </c:pt>
              </c:numCache>
            </c:numRef>
          </c:val>
          <c:shape val="cylinder"/>
          <c:extLst>
            <c:ext xmlns:c16="http://schemas.microsoft.com/office/drawing/2014/chart" uri="{C3380CC4-5D6E-409C-BE32-E72D297353CC}">
              <c16:uniqueId val="{00000001-3FE4-8144-8E6B-0AB4D18BBCB3}"/>
            </c:ext>
          </c:extLst>
        </c:ser>
        <c:ser>
          <c:idx val="1"/>
          <c:order val="1"/>
          <c:tx>
            <c:v>Partiel</c:v>
          </c:tx>
          <c:spPr>
            <a:solidFill>
              <a:srgbClr val="ED7D31"/>
            </a:solidFill>
            <a:ln>
              <a:noFill/>
            </a:ln>
            <a:effectLst/>
            <a:scene3d>
              <a:camera prst="orthographicFront"/>
              <a:lightRig rig="threePt" dir="t"/>
            </a:scene3d>
            <a:sp3d>
              <a:bevelT prst="angle"/>
              <a:bevelB prst="angle"/>
            </a:sp3d>
          </c:spPr>
          <c:invertIfNegative val="1"/>
          <c:dPt>
            <c:idx val="0"/>
            <c:invertIfNegative val="0"/>
            <c:bubble3D val="0"/>
            <c:spPr>
              <a:solidFill>
                <a:srgbClr val="FFC000"/>
              </a:solidFill>
              <a:ln>
                <a:noFill/>
              </a:ln>
              <a:effectLst>
                <a:outerShdw blurRad="50800" dist="38100" dir="8100000" algn="tr" rotWithShape="0">
                  <a:prstClr val="black">
                    <a:alpha val="40000"/>
                  </a:prstClr>
                </a:outerShdw>
              </a:effectLst>
              <a:scene3d>
                <a:camera prst="orthographicFront"/>
                <a:lightRig rig="threePt" dir="t"/>
              </a:scene3d>
              <a:sp3d>
                <a:bevelT prst="angle"/>
                <a:bevelB prst="angle"/>
              </a:sp3d>
            </c:spPr>
            <c:extLst>
              <c:ext xmlns:c16="http://schemas.microsoft.com/office/drawing/2014/chart" uri="{C3380CC4-5D6E-409C-BE32-E72D297353CC}">
                <c16:uniqueId val="{00000003-3FE4-8144-8E6B-0AB4D18BBCB3}"/>
              </c:ext>
            </c:extLst>
          </c:dPt>
          <c:dLbls>
            <c:dLbl>
              <c:idx val="0"/>
              <c:layout>
                <c:manualLayout>
                  <c:x val="3.5422343324250684E-2"/>
                  <c:y val="0.2421620797064635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E4-8144-8E6B-0AB4D18BBCB3}"/>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bord'!$S$181</c:f>
              <c:numCache>
                <c:formatCode>General</c:formatCode>
                <c:ptCount val="1"/>
                <c:pt idx="0">
                  <c:v>0</c:v>
                </c:pt>
              </c:numCache>
            </c:numRef>
          </c:val>
          <c:shape val="cylinder"/>
          <c:extLst>
            <c:ext xmlns:c14="http://schemas.microsoft.com/office/drawing/2007/8/2/chart" uri="{6F2FDCE9-48DA-4B69-8628-5D25D57E5C99}">
              <c14:invertSolidFillFmt>
                <c14:spPr xmlns:c14="http://schemas.microsoft.com/office/drawing/2007/8/2/chart">
                  <a:solidFill>
                    <a:srgbClr val="FFFFFF"/>
                  </a:solidFill>
                  <a:ln>
                    <a:noFill/>
                  </a:ln>
                  <a:effectLst/>
                  <a:scene3d>
                    <a:camera prst="orthographicFront"/>
                    <a:lightRig rig="threePt" dir="t"/>
                  </a:scene3d>
                  <a:sp3d>
                    <a:bevelT prst="angle"/>
                    <a:bevelB prst="angle"/>
                  </a:sp3d>
                </c14:spPr>
              </c14:invertSolidFillFmt>
            </c:ext>
            <c:ext xmlns:c16="http://schemas.microsoft.com/office/drawing/2014/chart" uri="{C3380CC4-5D6E-409C-BE32-E72D297353CC}">
              <c16:uniqueId val="{00000004-3FE4-8144-8E6B-0AB4D18BBCB3}"/>
            </c:ext>
          </c:extLst>
        </c:ser>
        <c:ser>
          <c:idx val="2"/>
          <c:order val="2"/>
          <c:tx>
            <c:v>Non</c:v>
          </c:tx>
          <c:spPr>
            <a:solidFill>
              <a:srgbClr val="C00000"/>
            </a:solidFill>
            <a:ln>
              <a:noFill/>
            </a:ln>
            <a:effectLst>
              <a:outerShdw blurRad="50800" dist="38100" dir="8100000" algn="tr" rotWithShape="0">
                <a:prstClr val="black">
                  <a:alpha val="40000"/>
                </a:prstClr>
              </a:outerShdw>
            </a:effectLst>
            <a:scene3d>
              <a:camera prst="orthographicFront"/>
              <a:lightRig rig="threePt" dir="t"/>
            </a:scene3d>
            <a:sp3d>
              <a:bevelT prst="angle"/>
              <a:bevelB prst="angle"/>
            </a:sp3d>
          </c:spPr>
          <c:invertIfNegative val="0"/>
          <c:dLbls>
            <c:dLbl>
              <c:idx val="0"/>
              <c:layout>
                <c:manualLayout>
                  <c:x val="2.1798365122615702E-2"/>
                  <c:y val="0.229189111150760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E4-8144-8E6B-0AB4D18BBCB3}"/>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bord'!$T$181</c:f>
              <c:numCache>
                <c:formatCode>General</c:formatCode>
                <c:ptCount val="1"/>
                <c:pt idx="0">
                  <c:v>0</c:v>
                </c:pt>
              </c:numCache>
            </c:numRef>
          </c:val>
          <c:shape val="cylinder"/>
          <c:extLst>
            <c:ext xmlns:c16="http://schemas.microsoft.com/office/drawing/2014/chart" uri="{C3380CC4-5D6E-409C-BE32-E72D297353CC}">
              <c16:uniqueId val="{00000006-3FE4-8144-8E6B-0AB4D18BBCB3}"/>
            </c:ext>
          </c:extLst>
        </c:ser>
        <c:dLbls>
          <c:showLegendKey val="0"/>
          <c:showVal val="0"/>
          <c:showCatName val="0"/>
          <c:showSerName val="0"/>
          <c:showPercent val="0"/>
          <c:showBubbleSize val="0"/>
        </c:dLbls>
        <c:gapWidth val="0"/>
        <c:gapDepth val="0"/>
        <c:shape val="box"/>
        <c:axId val="1630122529"/>
        <c:axId val="2099154290"/>
        <c:axId val="0"/>
      </c:bar3DChart>
      <c:catAx>
        <c:axId val="1630122529"/>
        <c:scaling>
          <c:orientation val="minMax"/>
        </c:scaling>
        <c:delete val="1"/>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2099154290"/>
        <c:crosses val="autoZero"/>
        <c:auto val="1"/>
        <c:lblAlgn val="ctr"/>
        <c:lblOffset val="100"/>
        <c:noMultiLvlLbl val="1"/>
      </c:catAx>
      <c:valAx>
        <c:axId val="2099154290"/>
        <c:scaling>
          <c:orientation val="minMax"/>
        </c:scaling>
        <c:delete val="1"/>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163012252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zero"/>
    <c:showDLblsOverMax val="1"/>
  </c:chart>
  <c:spPr>
    <a:noFill/>
    <a:ln w="508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chemeClr val="tx1"/>
                </a:solidFill>
                <a:latin typeface="+mj-lt"/>
                <a:ea typeface="+mj-ea"/>
                <a:cs typeface="+mj-cs"/>
              </a:defRPr>
            </a:pPr>
            <a:r>
              <a:rPr lang="en-US" b="1">
                <a:solidFill>
                  <a:schemeClr val="tx1"/>
                </a:solidFill>
              </a:rPr>
              <a:t>Conception Messages</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1"/>
        <c:ser>
          <c:idx val="0"/>
          <c:order val="0"/>
          <c:tx>
            <c:v>Oui</c:v>
          </c:tx>
          <c:spPr>
            <a:solidFill>
              <a:schemeClr val="accent6">
                <a:lumMod val="75000"/>
              </a:schemeClr>
            </a:solidFill>
            <a:ln>
              <a:noFill/>
            </a:ln>
            <a:effectLst>
              <a:outerShdw blurRad="50800" dist="38100" dir="8100000" algn="tr" rotWithShape="0">
                <a:prstClr val="black">
                  <a:alpha val="40000"/>
                </a:prstClr>
              </a:outerShdw>
            </a:effectLst>
            <a:scene3d>
              <a:camera prst="orthographicFront"/>
              <a:lightRig rig="threePt" dir="t"/>
            </a:scene3d>
            <a:sp3d>
              <a:bevelT prst="angle"/>
              <a:bevelB prst="angle"/>
            </a:sp3d>
          </c:spPr>
          <c:invertIfNegative val="0"/>
          <c:dLbls>
            <c:dLbl>
              <c:idx val="0"/>
              <c:layout>
                <c:manualLayout>
                  <c:x val="2.3622037480299469E-2"/>
                  <c:y val="0.161979695143726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66-DA4D-BC24-2DB9F54A4FDE}"/>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bord'!$R$183</c:f>
              <c:numCache>
                <c:formatCode>General</c:formatCode>
                <c:ptCount val="1"/>
                <c:pt idx="0">
                  <c:v>0</c:v>
                </c:pt>
              </c:numCache>
            </c:numRef>
          </c:val>
          <c:shape val="cylinder"/>
          <c:extLst>
            <c:ext xmlns:c16="http://schemas.microsoft.com/office/drawing/2014/chart" uri="{C3380CC4-5D6E-409C-BE32-E72D297353CC}">
              <c16:uniqueId val="{00000001-4E66-DA4D-BC24-2DB9F54A4FDE}"/>
            </c:ext>
          </c:extLst>
        </c:ser>
        <c:ser>
          <c:idx val="1"/>
          <c:order val="1"/>
          <c:tx>
            <c:v>Partiel</c:v>
          </c:tx>
          <c:spPr>
            <a:solidFill>
              <a:srgbClr val="FFC000"/>
            </a:solidFill>
            <a:ln>
              <a:noFill/>
            </a:ln>
            <a:effectLst>
              <a:outerShdw blurRad="50800" dist="38100" dir="8100000" algn="tr" rotWithShape="0">
                <a:prstClr val="black">
                  <a:alpha val="40000"/>
                </a:prstClr>
              </a:outerShdw>
            </a:effectLst>
            <a:scene3d>
              <a:camera prst="orthographicFront"/>
              <a:lightRig rig="threePt" dir="t"/>
            </a:scene3d>
            <a:sp3d>
              <a:bevelT prst="angle"/>
              <a:bevelB prst="angle"/>
            </a:sp3d>
          </c:spPr>
          <c:invertIfNegative val="0"/>
          <c:dLbls>
            <c:dLbl>
              <c:idx val="0"/>
              <c:layout>
                <c:manualLayout>
                  <c:x val="4.199473329831007E-2"/>
                  <c:y val="0.260967286620448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66-DA4D-BC24-2DB9F54A4FDE}"/>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bord'!$S$183</c:f>
              <c:numCache>
                <c:formatCode>General</c:formatCode>
                <c:ptCount val="1"/>
                <c:pt idx="0">
                  <c:v>0</c:v>
                </c:pt>
              </c:numCache>
            </c:numRef>
          </c:val>
          <c:shape val="cylinder"/>
          <c:extLst>
            <c:ext xmlns:c16="http://schemas.microsoft.com/office/drawing/2014/chart" uri="{C3380CC4-5D6E-409C-BE32-E72D297353CC}">
              <c16:uniqueId val="{00000003-4E66-DA4D-BC24-2DB9F54A4FDE}"/>
            </c:ext>
          </c:extLst>
        </c:ser>
        <c:ser>
          <c:idx val="2"/>
          <c:order val="2"/>
          <c:tx>
            <c:v>Non</c:v>
          </c:tx>
          <c:spPr>
            <a:solidFill>
              <a:srgbClr val="C00000"/>
            </a:solidFill>
            <a:ln>
              <a:noFill/>
            </a:ln>
            <a:effectLst>
              <a:outerShdw blurRad="50800" dist="38100" dir="8100000" algn="tr" rotWithShape="0">
                <a:prstClr val="black">
                  <a:alpha val="40000"/>
                </a:prstClr>
              </a:outerShdw>
            </a:effectLst>
            <a:scene3d>
              <a:camera prst="orthographicFront"/>
              <a:lightRig rig="threePt" dir="t"/>
            </a:scene3d>
            <a:sp3d>
              <a:bevelT prst="angle"/>
              <a:bevelB prst="angle"/>
            </a:sp3d>
          </c:spPr>
          <c:invertIfNegative val="0"/>
          <c:dLbls>
            <c:dLbl>
              <c:idx val="0"/>
              <c:layout>
                <c:manualLayout>
                  <c:x val="4.1994733298310168E-2"/>
                  <c:y val="0.1349830792864390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66-DA4D-BC24-2DB9F54A4FDE}"/>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bord'!$T$183</c:f>
              <c:numCache>
                <c:formatCode>General</c:formatCode>
                <c:ptCount val="1"/>
                <c:pt idx="0">
                  <c:v>0</c:v>
                </c:pt>
              </c:numCache>
            </c:numRef>
          </c:val>
          <c:shape val="cylinder"/>
          <c:extLst>
            <c:ext xmlns:c16="http://schemas.microsoft.com/office/drawing/2014/chart" uri="{C3380CC4-5D6E-409C-BE32-E72D297353CC}">
              <c16:uniqueId val="{00000005-4E66-DA4D-BC24-2DB9F54A4FDE}"/>
            </c:ext>
          </c:extLst>
        </c:ser>
        <c:dLbls>
          <c:showLegendKey val="0"/>
          <c:showVal val="0"/>
          <c:showCatName val="0"/>
          <c:showSerName val="0"/>
          <c:showPercent val="0"/>
          <c:showBubbleSize val="0"/>
        </c:dLbls>
        <c:gapWidth val="0"/>
        <c:gapDepth val="0"/>
        <c:shape val="box"/>
        <c:axId val="17748552"/>
        <c:axId val="2070126447"/>
        <c:axId val="0"/>
      </c:bar3DChart>
      <c:catAx>
        <c:axId val="17748552"/>
        <c:scaling>
          <c:orientation val="minMax"/>
        </c:scaling>
        <c:delete val="1"/>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2070126447"/>
        <c:crosses val="autoZero"/>
        <c:auto val="1"/>
        <c:lblAlgn val="ctr"/>
        <c:lblOffset val="100"/>
        <c:noMultiLvlLbl val="1"/>
      </c:catAx>
      <c:valAx>
        <c:axId val="2070126447"/>
        <c:scaling>
          <c:orientation val="minMax"/>
        </c:scaling>
        <c:delete val="1"/>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17748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1"/>
  </c:chart>
  <c:spPr>
    <a:noFill/>
    <a:ln w="508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chemeClr val="tx1"/>
                </a:solidFill>
                <a:latin typeface="+mj-lt"/>
                <a:ea typeface="+mj-ea"/>
                <a:cs typeface="+mj-cs"/>
              </a:defRPr>
            </a:pPr>
            <a:r>
              <a:rPr lang="en-US" b="1">
                <a:solidFill>
                  <a:schemeClr val="tx1"/>
                </a:solidFill>
              </a:rPr>
              <a:t>Mise en oeuvre</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1"/>
        <c:ser>
          <c:idx val="0"/>
          <c:order val="0"/>
          <c:tx>
            <c:v>Oui</c:v>
          </c:tx>
          <c:spPr>
            <a:solidFill>
              <a:schemeClr val="accent6">
                <a:lumMod val="75000"/>
              </a:schemeClr>
            </a:solidFill>
            <a:ln>
              <a:noFill/>
            </a:ln>
            <a:effectLst>
              <a:outerShdw blurRad="50800" dist="38100" dir="8100000" algn="tr" rotWithShape="0">
                <a:prstClr val="black">
                  <a:alpha val="40000"/>
                </a:prstClr>
              </a:outerShdw>
            </a:effectLst>
            <a:scene3d>
              <a:camera prst="orthographicFront"/>
              <a:lightRig rig="threePt" dir="t"/>
            </a:scene3d>
            <a:sp3d>
              <a:bevelT prst="angle"/>
              <a:bevelB w="165100" prst="coolSlant"/>
            </a:sp3d>
          </c:spPr>
          <c:invertIfNegative val="0"/>
          <c:dLbls>
            <c:dLbl>
              <c:idx val="0"/>
              <c:layout>
                <c:manualLayout>
                  <c:x val="4.0540540540540543E-2"/>
                  <c:y val="0.2291891111507601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F6-D44A-8EA9-745B83A3CD66}"/>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bord'!$R$185</c:f>
              <c:numCache>
                <c:formatCode>General</c:formatCode>
                <c:ptCount val="1"/>
                <c:pt idx="0">
                  <c:v>0</c:v>
                </c:pt>
              </c:numCache>
            </c:numRef>
          </c:val>
          <c:shape val="cylinder"/>
          <c:extLst>
            <c:ext xmlns:c16="http://schemas.microsoft.com/office/drawing/2014/chart" uri="{C3380CC4-5D6E-409C-BE32-E72D297353CC}">
              <c16:uniqueId val="{00000001-7EF6-D44A-8EA9-745B83A3CD66}"/>
            </c:ext>
          </c:extLst>
        </c:ser>
        <c:ser>
          <c:idx val="1"/>
          <c:order val="1"/>
          <c:tx>
            <c:v>Partiel</c:v>
          </c:tx>
          <c:spPr>
            <a:solidFill>
              <a:srgbClr val="FFC000"/>
            </a:solidFill>
            <a:ln>
              <a:noFill/>
            </a:ln>
            <a:effectLst/>
            <a:scene3d>
              <a:camera prst="orthographicFront"/>
              <a:lightRig rig="threePt" dir="t"/>
            </a:scene3d>
            <a:sp3d>
              <a:bevelT prst="angle"/>
              <a:bevelB prst="angle"/>
            </a:sp3d>
          </c:spPr>
          <c:invertIfNegative val="0"/>
          <c:dLbls>
            <c:dLbl>
              <c:idx val="0"/>
              <c:layout>
                <c:manualLayout>
                  <c:x val="4.0540540540540543E-2"/>
                  <c:y val="0.281080985373573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F6-D44A-8EA9-745B83A3CD66}"/>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bord'!$S$185</c:f>
              <c:numCache>
                <c:formatCode>General</c:formatCode>
                <c:ptCount val="1"/>
                <c:pt idx="0">
                  <c:v>0</c:v>
                </c:pt>
              </c:numCache>
            </c:numRef>
          </c:val>
          <c:shape val="cylinder"/>
          <c:extLst>
            <c:ext xmlns:c16="http://schemas.microsoft.com/office/drawing/2014/chart" uri="{C3380CC4-5D6E-409C-BE32-E72D297353CC}">
              <c16:uniqueId val="{00000003-7EF6-D44A-8EA9-745B83A3CD66}"/>
            </c:ext>
          </c:extLst>
        </c:ser>
        <c:ser>
          <c:idx val="2"/>
          <c:order val="2"/>
          <c:tx>
            <c:v>Non</c:v>
          </c:tx>
          <c:spPr>
            <a:solidFill>
              <a:srgbClr val="C00000"/>
            </a:solidFill>
            <a:ln>
              <a:noFill/>
            </a:ln>
            <a:effectLst/>
            <a:scene3d>
              <a:camera prst="orthographicFront"/>
              <a:lightRig rig="threePt" dir="t"/>
            </a:scene3d>
            <a:sp3d>
              <a:bevelT prst="angle"/>
              <a:bevelB prst="angle"/>
            </a:sp3d>
          </c:spPr>
          <c:invertIfNegative val="0"/>
          <c:dLbls>
            <c:dLbl>
              <c:idx val="0"/>
              <c:layout>
                <c:manualLayout>
                  <c:x val="5.1351351351351451E-2"/>
                  <c:y val="0.1470269769646386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F6-D44A-8EA9-745B83A3CD66}"/>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bord'!$T$185</c:f>
              <c:numCache>
                <c:formatCode>General</c:formatCode>
                <c:ptCount val="1"/>
                <c:pt idx="0">
                  <c:v>0</c:v>
                </c:pt>
              </c:numCache>
            </c:numRef>
          </c:val>
          <c:shape val="cylinder"/>
          <c:extLst>
            <c:ext xmlns:c16="http://schemas.microsoft.com/office/drawing/2014/chart" uri="{C3380CC4-5D6E-409C-BE32-E72D297353CC}">
              <c16:uniqueId val="{00000005-7EF6-D44A-8EA9-745B83A3CD66}"/>
            </c:ext>
          </c:extLst>
        </c:ser>
        <c:dLbls>
          <c:showLegendKey val="0"/>
          <c:showVal val="0"/>
          <c:showCatName val="0"/>
          <c:showSerName val="0"/>
          <c:showPercent val="0"/>
          <c:showBubbleSize val="0"/>
        </c:dLbls>
        <c:gapWidth val="0"/>
        <c:gapDepth val="0"/>
        <c:shape val="box"/>
        <c:axId val="1974774854"/>
        <c:axId val="1252202705"/>
        <c:axId val="0"/>
      </c:bar3DChart>
      <c:catAx>
        <c:axId val="1974774854"/>
        <c:scaling>
          <c:orientation val="minMax"/>
        </c:scaling>
        <c:delete val="1"/>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1252202705"/>
        <c:crosses val="autoZero"/>
        <c:auto val="1"/>
        <c:lblAlgn val="ctr"/>
        <c:lblOffset val="100"/>
        <c:noMultiLvlLbl val="1"/>
      </c:catAx>
      <c:valAx>
        <c:axId val="1252202705"/>
        <c:scaling>
          <c:orientation val="minMax"/>
        </c:scaling>
        <c:delete val="1"/>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197477485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1"/>
  </c:chart>
  <c:spPr>
    <a:noFill/>
    <a:ln w="508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none" spc="0" normalizeH="0" baseline="0">
                <a:solidFill>
                  <a:sysClr val="windowText" lastClr="000000"/>
                </a:solidFill>
                <a:latin typeface="+mj-lt"/>
                <a:ea typeface="+mj-ea"/>
                <a:cs typeface="+mj-cs"/>
              </a:defRPr>
            </a:pPr>
            <a:r>
              <a:rPr lang="en-US" b="1">
                <a:solidFill>
                  <a:sysClr val="windowText" lastClr="000000"/>
                </a:solidFill>
              </a:rPr>
              <a:t>SE&amp;GS</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1"/>
        <c:ser>
          <c:idx val="0"/>
          <c:order val="0"/>
          <c:tx>
            <c:v>Oui</c:v>
          </c:tx>
          <c:spPr>
            <a:solidFill>
              <a:schemeClr val="accent6">
                <a:lumMod val="75000"/>
              </a:schemeClr>
            </a:solidFill>
            <a:ln>
              <a:noFill/>
            </a:ln>
            <a:effectLst>
              <a:outerShdw blurRad="50800" dist="38100" dir="2700000" algn="tl" rotWithShape="0">
                <a:schemeClr val="accent6">
                  <a:lumMod val="75000"/>
                  <a:alpha val="40000"/>
                </a:schemeClr>
              </a:outerShdw>
            </a:effectLst>
            <a:scene3d>
              <a:camera prst="orthographicFront"/>
              <a:lightRig rig="threePt" dir="t"/>
            </a:scene3d>
            <a:sp3d>
              <a:bevelT prst="angle"/>
              <a:bevelB prst="angle"/>
            </a:sp3d>
          </c:spPr>
          <c:invertIfNegative val="0"/>
          <c:dLbls>
            <c:dLbl>
              <c:idx val="0"/>
              <c:layout>
                <c:manualLayout>
                  <c:x val="2.6785714285714284E-2"/>
                  <c:y val="0.2787456445993031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C7-7644-B3D6-4F5B42DBC54C}"/>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bord'!$R$187</c:f>
              <c:numCache>
                <c:formatCode>General</c:formatCode>
                <c:ptCount val="1"/>
                <c:pt idx="0">
                  <c:v>0</c:v>
                </c:pt>
              </c:numCache>
            </c:numRef>
          </c:val>
          <c:shape val="cylinder"/>
          <c:extLst>
            <c:ext xmlns:c16="http://schemas.microsoft.com/office/drawing/2014/chart" uri="{C3380CC4-5D6E-409C-BE32-E72D297353CC}">
              <c16:uniqueId val="{00000001-97C7-7644-B3D6-4F5B42DBC54C}"/>
            </c:ext>
          </c:extLst>
        </c:ser>
        <c:ser>
          <c:idx val="1"/>
          <c:order val="1"/>
          <c:tx>
            <c:v>Partiel</c:v>
          </c:tx>
          <c:spPr>
            <a:solidFill>
              <a:srgbClr val="FFC000"/>
            </a:solidFill>
            <a:ln>
              <a:noFill/>
            </a:ln>
            <a:effectLst>
              <a:outerShdw blurRad="50800" dist="38100" dir="2700000" algn="tl" rotWithShape="0">
                <a:srgbClr val="FFC000">
                  <a:alpha val="40000"/>
                </a:srgbClr>
              </a:outerShdw>
            </a:effectLst>
            <a:scene3d>
              <a:camera prst="orthographicFront"/>
              <a:lightRig rig="threePt" dir="t"/>
            </a:scene3d>
            <a:sp3d>
              <a:bevelT prst="angle"/>
              <a:bevelB prst="angle"/>
            </a:sp3d>
          </c:spPr>
          <c:invertIfNegative val="0"/>
          <c:dLbls>
            <c:dLbl>
              <c:idx val="0"/>
              <c:layout>
                <c:manualLayout>
                  <c:x val="2.0833333333333332E-2"/>
                  <c:y val="0.232288037166085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C7-7644-B3D6-4F5B42DBC54C}"/>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bord'!$S$187</c:f>
              <c:numCache>
                <c:formatCode>General</c:formatCode>
                <c:ptCount val="1"/>
                <c:pt idx="0">
                  <c:v>0</c:v>
                </c:pt>
              </c:numCache>
            </c:numRef>
          </c:val>
          <c:shape val="cylinder"/>
          <c:extLst>
            <c:ext xmlns:c16="http://schemas.microsoft.com/office/drawing/2014/chart" uri="{C3380CC4-5D6E-409C-BE32-E72D297353CC}">
              <c16:uniqueId val="{00000003-97C7-7644-B3D6-4F5B42DBC54C}"/>
            </c:ext>
          </c:extLst>
        </c:ser>
        <c:ser>
          <c:idx val="2"/>
          <c:order val="2"/>
          <c:tx>
            <c:v>Non</c:v>
          </c:tx>
          <c:spPr>
            <a:solidFill>
              <a:srgbClr val="C00000"/>
            </a:solidFill>
            <a:ln>
              <a:noFill/>
            </a:ln>
            <a:effectLst>
              <a:outerShdw blurRad="50800" dist="38100" dir="2700000" algn="tl" rotWithShape="0">
                <a:srgbClr val="C00000">
                  <a:alpha val="40000"/>
                </a:srgbClr>
              </a:outerShdw>
            </a:effectLst>
            <a:scene3d>
              <a:camera prst="orthographicFront"/>
              <a:lightRig rig="threePt" dir="t"/>
            </a:scene3d>
            <a:sp3d>
              <a:bevelT prst="angle"/>
              <a:bevelB prst="angle"/>
            </a:sp3d>
          </c:spPr>
          <c:invertIfNegative val="0"/>
          <c:dLbls>
            <c:dLbl>
              <c:idx val="0"/>
              <c:layout>
                <c:manualLayout>
                  <c:x val="2.0833333333333332E-2"/>
                  <c:y val="0.22764227642276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C7-7644-B3D6-4F5B42DBC54C}"/>
                </c:ext>
              </c:extLst>
            </c:dLbl>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'Tableau de bord'!$T$187</c:f>
              <c:numCache>
                <c:formatCode>General</c:formatCode>
                <c:ptCount val="1"/>
                <c:pt idx="0">
                  <c:v>0</c:v>
                </c:pt>
              </c:numCache>
            </c:numRef>
          </c:val>
          <c:shape val="cylinder"/>
          <c:extLst>
            <c:ext xmlns:c16="http://schemas.microsoft.com/office/drawing/2014/chart" uri="{C3380CC4-5D6E-409C-BE32-E72D297353CC}">
              <c16:uniqueId val="{00000005-97C7-7644-B3D6-4F5B42DBC54C}"/>
            </c:ext>
          </c:extLst>
        </c:ser>
        <c:dLbls>
          <c:showLegendKey val="0"/>
          <c:showVal val="0"/>
          <c:showCatName val="0"/>
          <c:showSerName val="0"/>
          <c:showPercent val="0"/>
          <c:showBubbleSize val="0"/>
        </c:dLbls>
        <c:gapWidth val="0"/>
        <c:gapDepth val="0"/>
        <c:shape val="box"/>
        <c:axId val="1800606919"/>
        <c:axId val="537897528"/>
        <c:axId val="0"/>
      </c:bar3DChart>
      <c:catAx>
        <c:axId val="1800606919"/>
        <c:scaling>
          <c:orientation val="minMax"/>
        </c:scaling>
        <c:delete val="1"/>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537897528"/>
        <c:crosses val="autoZero"/>
        <c:auto val="1"/>
        <c:lblAlgn val="ctr"/>
        <c:lblOffset val="100"/>
        <c:noMultiLvlLbl val="1"/>
      </c:catAx>
      <c:valAx>
        <c:axId val="537897528"/>
        <c:scaling>
          <c:orientation val="minMax"/>
        </c:scaling>
        <c:delete val="1"/>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crossAx val="18006069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1"/>
  </c:chart>
  <c:spPr>
    <a:noFill/>
    <a:ln w="508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b="1">
                <a:solidFill>
                  <a:schemeClr val="dk1"/>
                </a:solidFill>
                <a:latin typeface="+mn-lt"/>
              </a:defRPr>
            </a:pPr>
            <a:r>
              <a:rPr lang="en-US" b="1">
                <a:solidFill>
                  <a:schemeClr val="dk1"/>
                </a:solidFill>
                <a:latin typeface="+mn-lt"/>
              </a:rPr>
              <a:t>Spatial distribution of scores</a:t>
            </a:r>
          </a:p>
        </c:rich>
      </c:tx>
      <c:overlay val="0"/>
    </c:title>
    <c:autoTitleDeleted val="0"/>
    <c:plotArea>
      <c:layout/>
      <c:radarChart>
        <c:radarStyle val="marker"/>
        <c:varyColors val="1"/>
        <c:ser>
          <c:idx val="0"/>
          <c:order val="0"/>
          <c:spPr>
            <a:ln w="38100" cmpd="sng">
              <a:solidFill>
                <a:srgbClr val="FF0000">
                  <a:alpha val="100000"/>
                </a:srgbClr>
              </a:solidFill>
              <a:prstDash val="solid"/>
            </a:ln>
          </c:spPr>
          <c:marker>
            <c:symbol val="circle"/>
            <c:size val="10"/>
            <c:spPr>
              <a:solidFill>
                <a:srgbClr val="FF0000">
                  <a:alpha val="100000"/>
                </a:srgbClr>
              </a:solidFill>
              <a:ln cmpd="sng">
                <a:solidFill>
                  <a:srgbClr val="FF0000">
                    <a:alpha val="100000"/>
                  </a:srgbClr>
                </a:solidFill>
              </a:ln>
            </c:spPr>
          </c:marker>
          <c:cat>
            <c:strRef>
              <c:f>'Tableau de bord'!$N$26:$P$26</c:f>
              <c:strCache>
                <c:ptCount val="3"/>
                <c:pt idx="0">
                  <c:v>Oui</c:v>
                </c:pt>
                <c:pt idx="1">
                  <c:v>Partiel</c:v>
                </c:pt>
                <c:pt idx="2">
                  <c:v>Non</c:v>
                </c:pt>
              </c:strCache>
            </c:strRef>
          </c:cat>
          <c:val>
            <c:numRef>
              <c:f>'Tableau de bord'!$N$26:$P$26</c:f>
              <c:numCache>
                <c:formatCode>General</c:formatCode>
                <c:ptCount val="3"/>
                <c:pt idx="0">
                  <c:v>0</c:v>
                </c:pt>
                <c:pt idx="1">
                  <c:v>0</c:v>
                </c:pt>
                <c:pt idx="2">
                  <c:v>0</c:v>
                </c:pt>
              </c:numCache>
            </c:numRef>
          </c:val>
          <c:extLst>
            <c:ext xmlns:c16="http://schemas.microsoft.com/office/drawing/2014/chart" uri="{C3380CC4-5D6E-409C-BE32-E72D297353CC}">
              <c16:uniqueId val="{00000000-1FD3-9A41-A9E6-2A88B882EC71}"/>
            </c:ext>
          </c:extLst>
        </c:ser>
        <c:dLbls>
          <c:showLegendKey val="0"/>
          <c:showVal val="0"/>
          <c:showCatName val="0"/>
          <c:showSerName val="0"/>
          <c:showPercent val="0"/>
          <c:showBubbleSize val="0"/>
        </c:dLbls>
        <c:axId val="369013400"/>
        <c:axId val="336356854"/>
      </c:radarChart>
      <c:catAx>
        <c:axId val="36901340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336356854"/>
        <c:crosses val="autoZero"/>
        <c:auto val="1"/>
        <c:lblAlgn val="ctr"/>
        <c:lblOffset val="100"/>
        <c:noMultiLvlLbl val="1"/>
      </c:catAx>
      <c:valAx>
        <c:axId val="3363568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369013400"/>
        <c:crosses val="autoZero"/>
        <c:crossBetween val="between"/>
      </c:valAx>
    </c:plotArea>
    <c:legend>
      <c:legendPos val="r"/>
      <c:overlay val="0"/>
      <c:txPr>
        <a:bodyPr/>
        <a:lstStyle/>
        <a:p>
          <a:pPr lvl="0">
            <a:defRPr b="0">
              <a:solidFill>
                <a:schemeClr val="dk1"/>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 dir="row">_xlchart.v2.4</cx:f>
      </cx:strDim>
      <cx:numDim type="val">
        <cx:f dir="row">_xlchart.v2.5</cx:f>
      </cx:numDim>
    </cx:data>
  </cx:chartData>
  <cx:chart>
    <cx:title pos="t" align="ctr" overlay="0">
      <cx:tx>
        <cx:txData>
          <cx:v>Résumé des points de l'evaluation</cx:v>
        </cx:txData>
      </cx:tx>
      <cx:spPr>
        <a:noFill/>
        <a:ln>
          <a:noFill/>
        </a:ln>
      </cx:spPr>
      <cx:txPr>
        <a:bodyPr spcFirstLastPara="1" vertOverflow="ellipsis" horzOverflow="overflow" wrap="square" lIns="0" tIns="0" rIns="0" bIns="0" anchor="ctr" anchorCtr="1"/>
        <a:lstStyle/>
        <a:p>
          <a:pPr algn="ctr" rtl="0">
            <a:defRPr/>
          </a:pPr>
          <a:r>
            <a:rPr lang="fr-FR" sz="2000" b="1" i="0" u="none" strike="noStrike" spc="100" baseline="0">
              <a:solidFill>
                <a:schemeClr val="tx1"/>
              </a:solidFill>
              <a:effectLst/>
              <a:latin typeface="Calibri"/>
              <a:cs typeface="Calibri"/>
            </a:rPr>
            <a:t>Résumé des points de l'evaluation</a:t>
          </a:r>
        </a:p>
      </cx:txPr>
    </cx:title>
    <cx:plotArea>
      <cx:plotAreaRegion>
        <cx:plotSurface>
          <cx:spPr>
            <a:noFill/>
            <a:ln>
              <a:noFill/>
              <a:round/>
            </a:ln>
          </cx:spPr>
        </cx:plotSurface>
        <cx:series layoutId="funnel" uniqueId="{DB6F6933-A847-B94F-9769-D5C7878E4527}" formatIdx="0">
          <cx:spPr>
            <a:ln>
              <a:noFill/>
            </a:ln>
          </cx:spPr>
          <cx:dataPt idx="0">
            <cx:spPr>
              <a:solidFill>
                <a:srgbClr val="70AD47">
                  <a:lumMod val="75000"/>
                </a:srgbClr>
              </a:solidFill>
              <a:effectLst>
                <a:outerShdw blurRad="50800" dist="38100" dir="16200000" rotWithShape="0">
                  <a:prstClr val="black">
                    <a:alpha val="40000"/>
                  </a:prstClr>
                </a:outerShdw>
              </a:effectLst>
            </cx:spPr>
          </cx:dataPt>
          <cx:dataPt idx="1">
            <cx:spPr>
              <a:solidFill>
                <a:srgbClr val="FFC000"/>
              </a:solidFill>
              <a:effectLst>
                <a:outerShdw blurRad="50800" dist="38100" dir="16200000" rotWithShape="0">
                  <a:prstClr val="black">
                    <a:alpha val="40000"/>
                  </a:prstClr>
                </a:outerShdw>
              </a:effectLst>
            </cx:spPr>
          </cx:dataPt>
          <cx:dataPt idx="2">
            <cx:spPr>
              <a:solidFill>
                <a:srgbClr val="C00000"/>
              </a:solidFill>
              <a:effectLst>
                <a:outerShdw blurRad="50800" dist="38100" dir="16200000" rotWithShape="0">
                  <a:prstClr val="black">
                    <a:alpha val="40000"/>
                  </a:prstClr>
                </a:outerShdw>
              </a:effectLst>
            </cx:spPr>
          </cx:dataPt>
          <cx:dataLabels>
            <cx:txPr>
              <a:bodyPr spcFirstLastPara="1" vertOverflow="ellipsis" horzOverflow="overflow" wrap="square" lIns="0" tIns="0" rIns="0" bIns="0" anchor="ctr" anchorCtr="1"/>
              <a:lstStyle/>
              <a:p>
                <a:pPr algn="ctr" rtl="0">
                  <a:defRPr sz="2000" b="1">
                    <a:solidFill>
                      <a:schemeClr val="bg1"/>
                    </a:solidFill>
                  </a:defRPr>
                </a:pPr>
                <a:endParaRPr lang="fr-FR" sz="2000" b="1" i="0" u="none" strike="noStrike" baseline="0">
                  <a:solidFill>
                    <a:schemeClr val="bg1"/>
                  </a:solidFill>
                  <a:latin typeface="Calibri"/>
                  <a:cs typeface="Calibri"/>
                </a:endParaRPr>
              </a:p>
            </cx:txPr>
          </cx:dataLabels>
          <cx:dataId val="0"/>
        </cx:series>
      </cx:plotAreaRegion>
      <cx:axis id="0">
        <cx:catScaling gapWidth="0.0299999993"/>
        <cx:tickLabels/>
        <cx:spPr>
          <a:ln>
            <a:noFill/>
          </a:ln>
        </cx:spPr>
        <cx:txPr>
          <a:bodyPr spcFirstLastPara="1" vertOverflow="ellipsis" horzOverflow="overflow" wrap="square" lIns="0" tIns="0" rIns="0" bIns="0" anchor="ctr" anchorCtr="1"/>
          <a:lstStyle/>
          <a:p>
            <a:pPr algn="ctr" rtl="0">
              <a:defRPr sz="1200" b="1"/>
            </a:pPr>
            <a:endParaRPr lang="fr-FR" sz="1200" b="1" i="0" u="none" strike="noStrike" baseline="0">
              <a:solidFill>
                <a:srgbClr val="000000">
                  <a:lumMod val="65000"/>
                  <a:lumOff val="35000"/>
                </a:srgbClr>
              </a:solidFill>
              <a:latin typeface="Calibri"/>
              <a:cs typeface="Calibri"/>
            </a:endParaRPr>
          </a:p>
        </cx:txPr>
      </cx:axis>
    </cx:plotArea>
  </cx:chart>
  <cx:spPr>
    <a:noFill/>
    <a:ln w="50800">
      <a:solidFill>
        <a:srgbClr val="000000"/>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 dir="row">_xlchart.v2.0</cx:f>
      </cx:strDim>
      <cx:numDim type="val">
        <cx:f dir="row">_xlchart.v2.1</cx:f>
      </cx:numDim>
    </cx:data>
  </cx:chartData>
  <cx:chart>
    <cx:title pos="t" align="ctr" overlay="0">
      <cx:tx>
        <cx:txData>
          <cx:v>Planification - Total des points </cx:v>
        </cx:txData>
      </cx:tx>
      <cx:spPr>
        <a:noFill/>
      </cx:spPr>
      <cx:txPr>
        <a:bodyPr spcFirstLastPara="1" vertOverflow="ellipsis" horzOverflow="overflow" wrap="square" lIns="0" tIns="0" rIns="0" bIns="0" anchor="ctr" anchorCtr="1"/>
        <a:lstStyle/>
        <a:p>
          <a:pPr algn="ctr" rtl="0">
            <a:defRPr/>
          </a:pPr>
          <a:r>
            <a:rPr lang="fr-FR" sz="1800" b="1" i="0" u="none" strike="noStrike" baseline="0">
              <a:solidFill>
                <a:schemeClr val="tx1"/>
              </a:solidFill>
              <a:latin typeface="Calibri"/>
              <a:cs typeface="Calibri"/>
            </a:rPr>
            <a:t>Planification - Total des points </a:t>
          </a:r>
        </a:p>
      </cx:txPr>
    </cx:title>
    <cx:plotArea>
      <cx:plotAreaRegion>
        <cx:series layoutId="funnel" uniqueId="{5DD574CD-DBA0-2B41-83A7-01F5716025A7}" formatIdx="0">
          <cx:dataPt idx="0">
            <cx:spPr>
              <a:solidFill>
                <a:srgbClr val="70AD47">
                  <a:lumMod val="75000"/>
                </a:srgbClr>
              </a:solidFill>
              <a:ln cap="rnd">
                <a:noFill/>
              </a:ln>
              <a:effectLst>
                <a:outerShdw blurRad="50800" dist="38100" dir="16200000" rotWithShape="0">
                  <a:prstClr val="black">
                    <a:alpha val="40000"/>
                  </a:prstClr>
                </a:outerShdw>
              </a:effectLst>
            </cx:spPr>
          </cx:dataPt>
          <cx:dataPt idx="1">
            <cx:spPr>
              <a:solidFill>
                <a:srgbClr val="FFC000"/>
              </a:solidFill>
              <a:ln>
                <a:noFill/>
              </a:ln>
              <a:effectLst>
                <a:innerShdw blurRad="63500" dist="50800" dir="16200000">
                  <a:prstClr val="black">
                    <a:alpha val="50000"/>
                  </a:prstClr>
                </a:innerShdw>
                <a:softEdge rad="25400"/>
              </a:effectLst>
            </cx:spPr>
          </cx:dataPt>
          <cx:dataPt idx="2">
            <cx:spPr>
              <a:solidFill>
                <a:srgbClr val="C00000"/>
              </a:solidFill>
              <a:ln>
                <a:noFill/>
              </a:ln>
              <a:effectLst>
                <a:innerShdw blurRad="63500" dist="50800" dir="16200000">
                  <a:prstClr val="black">
                    <a:alpha val="50000"/>
                  </a:prstClr>
                </a:innerShdw>
                <a:softEdge rad="0"/>
              </a:effectLst>
            </cx:spPr>
          </cx:dataPt>
          <cx:dataLabels>
            <cx:txPr>
              <a:bodyPr spcFirstLastPara="1" vertOverflow="ellipsis" horzOverflow="overflow" wrap="square" lIns="0" tIns="0" rIns="0" bIns="0" anchor="ctr" anchorCtr="1"/>
              <a:lstStyle/>
              <a:p>
                <a:pPr algn="ctr" rtl="0">
                  <a:defRPr sz="2000" b="1">
                    <a:solidFill>
                      <a:schemeClr val="bg1"/>
                    </a:solidFill>
                  </a:defRPr>
                </a:pPr>
                <a:endParaRPr lang="fr-FR" sz="2000" b="1" i="0" u="none" strike="noStrike" baseline="0">
                  <a:solidFill>
                    <a:schemeClr val="bg1"/>
                  </a:solidFill>
                  <a:latin typeface="Calibri"/>
                  <a:cs typeface="Calibri"/>
                </a:endParaRPr>
              </a:p>
            </cx:txPr>
          </cx:dataLabels>
          <cx:dataId val="0"/>
        </cx:series>
      </cx:plotAreaRegion>
      <cx:axis id="0">
        <cx:catScaling gapWidth="0.0599999987"/>
        <cx:tickLabels/>
        <cx:txPr>
          <a:bodyPr spcFirstLastPara="1" vertOverflow="ellipsis" horzOverflow="overflow" wrap="square" lIns="0" tIns="0" rIns="0" bIns="0" anchor="ctr" anchorCtr="1"/>
          <a:lstStyle/>
          <a:p>
            <a:pPr algn="ctr" rtl="0">
              <a:defRPr sz="1100" b="1"/>
            </a:pPr>
            <a:endParaRPr lang="fr-FR" sz="1100" b="1" i="0" u="none" strike="noStrike" baseline="0">
              <a:solidFill>
                <a:srgbClr val="000000">
                  <a:lumMod val="65000"/>
                  <a:lumOff val="35000"/>
                </a:srgbClr>
              </a:solidFill>
              <a:latin typeface="Calibri"/>
              <a:cs typeface="Calibri"/>
            </a:endParaRPr>
          </a:p>
        </cx:txPr>
      </cx:axis>
    </cx:plotArea>
  </cx:chart>
  <cx:spPr>
    <a:noFill/>
    <a:ln w="50800">
      <a:solidFill>
        <a:srgbClr val="000000"/>
      </a:solidFill>
    </a:ln>
  </cx:spPr>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 dir="row">_xlchart.v2.6</cx:f>
      </cx:strDim>
      <cx:numDim type="val">
        <cx:f dir="row">_xlchart.v2.7</cx:f>
      </cx:numDim>
    </cx:data>
  </cx:chartData>
  <cx:chart>
    <cx:title pos="t" align="ctr" overlay="0">
      <cx:tx>
        <cx:rich>
          <a:bodyPr spcFirstLastPara="1" vertOverflow="ellipsis" horzOverflow="overflow" wrap="square" lIns="0" tIns="0" rIns="0" bIns="0" anchor="ctr" anchorCtr="1"/>
          <a:lstStyle/>
          <a:p>
            <a:pPr algn="ctr" rtl="0">
              <a:defRPr sz="1800" b="1">
                <a:solidFill>
                  <a:schemeClr val="tx1"/>
                </a:solidFill>
              </a:defRPr>
            </a:pPr>
            <a:r>
              <a:rPr lang="fr-FR" sz="1800" b="1" i="0" u="none" strike="noStrike" baseline="0">
                <a:solidFill>
                  <a:schemeClr val="tx1"/>
                </a:solidFill>
                <a:latin typeface="Calibri"/>
                <a:cs typeface="Calibri"/>
              </a:rPr>
              <a:t>Implementation - Total </a:t>
            </a:r>
            <a:r>
              <a:rPr lang="fr-FR" sz="1800" b="1" i="0" u="none" strike="noStrike" baseline="0">
                <a:solidFill>
                  <a:schemeClr val="tx1"/>
                </a:solidFill>
                <a:effectLst/>
                <a:latin typeface="Calibri"/>
                <a:ea typeface="Calibri"/>
                <a:cs typeface="Calibri"/>
              </a:rPr>
              <a:t>des points </a:t>
            </a:r>
            <a:endParaRPr lang="fr-FR" sz="1800" b="1" i="0" u="none" strike="noStrike" baseline="0">
              <a:solidFill>
                <a:schemeClr val="tx1"/>
              </a:solidFill>
              <a:latin typeface="Calibri"/>
              <a:cs typeface="Calibri"/>
            </a:endParaRPr>
          </a:p>
        </cx:rich>
      </cx:tx>
    </cx:title>
    <cx:plotArea>
      <cx:plotAreaRegion>
        <cx:series layoutId="funnel" uniqueId="{E8096B30-DC64-5249-966D-CF3B6BB58D54}" formatIdx="0">
          <cx:dataPt idx="0">
            <cx:spPr>
              <a:solidFill>
                <a:srgbClr val="70AD47">
                  <a:lumMod val="75000"/>
                </a:srgbClr>
              </a:solidFill>
              <a:ln>
                <a:noFill/>
              </a:ln>
              <a:effectLst>
                <a:outerShdw blurRad="50800" dist="38100" dir="16200000" rotWithShape="0">
                  <a:prstClr val="black">
                    <a:alpha val="40000"/>
                  </a:prstClr>
                </a:outerShdw>
              </a:effectLst>
            </cx:spPr>
          </cx:dataPt>
          <cx:dataPt idx="1">
            <cx:spPr>
              <a:solidFill>
                <a:srgbClr val="FFC000"/>
              </a:solidFill>
              <a:ln>
                <a:noFill/>
              </a:ln>
              <a:effectLst>
                <a:outerShdw blurRad="50800" dist="38100" dir="16200000" rotWithShape="0">
                  <a:prstClr val="black">
                    <a:alpha val="40000"/>
                  </a:prstClr>
                </a:outerShdw>
              </a:effectLst>
            </cx:spPr>
          </cx:dataPt>
          <cx:dataPt idx="2">
            <cx:spPr>
              <a:solidFill>
                <a:srgbClr val="C00000"/>
              </a:solidFill>
              <a:ln>
                <a:noFill/>
              </a:ln>
              <a:effectLst>
                <a:innerShdw blurRad="63500" dist="50800" dir="16200000">
                  <a:srgbClr val="000000">
                    <a:alpha val="50000"/>
                  </a:srgbClr>
                </a:innerShdw>
              </a:effectLst>
            </cx:spPr>
          </cx:dataPt>
          <cx:dataLabels>
            <cx:txPr>
              <a:bodyPr spcFirstLastPara="1" vertOverflow="ellipsis" horzOverflow="overflow" wrap="square" lIns="0" tIns="0" rIns="0" bIns="0" anchor="ctr" anchorCtr="1"/>
              <a:lstStyle/>
              <a:p>
                <a:pPr algn="ctr" rtl="0">
                  <a:defRPr sz="2000" b="1">
                    <a:solidFill>
                      <a:schemeClr val="bg1"/>
                    </a:solidFill>
                  </a:defRPr>
                </a:pPr>
                <a:endParaRPr lang="fr-FR" sz="2000" b="1" i="0" u="none" strike="noStrike" baseline="0">
                  <a:solidFill>
                    <a:schemeClr val="bg1"/>
                  </a:solidFill>
                  <a:latin typeface="Calibri"/>
                  <a:cs typeface="Calibri"/>
                </a:endParaRPr>
              </a:p>
            </cx:txPr>
          </cx:dataLabels>
          <cx:dataId val="0"/>
        </cx:series>
      </cx:plotAreaRegion>
      <cx:axis id="0">
        <cx:catScaling/>
        <cx:tickLabels/>
        <cx:txPr>
          <a:bodyPr spcFirstLastPara="1" vertOverflow="ellipsis" horzOverflow="overflow" wrap="square" lIns="0" tIns="0" rIns="0" bIns="0" anchor="ctr" anchorCtr="1"/>
          <a:lstStyle/>
          <a:p>
            <a:pPr algn="ctr" rtl="0">
              <a:defRPr sz="1100" b="1"/>
            </a:pPr>
            <a:endParaRPr lang="fr-FR" sz="1100" b="1" i="0" u="none" strike="noStrike" baseline="0">
              <a:solidFill>
                <a:srgbClr val="000000">
                  <a:lumMod val="65000"/>
                  <a:lumOff val="35000"/>
                </a:srgbClr>
              </a:solidFill>
              <a:latin typeface="Calibri"/>
              <a:cs typeface="Calibri"/>
            </a:endParaRPr>
          </a:p>
        </cx:txPr>
      </cx:axis>
    </cx:plotArea>
  </cx:chart>
  <cx:spPr>
    <a:noFill/>
    <a:ln w="50800">
      <a:solidFill>
        <a:srgbClr val="000000"/>
      </a:solidFill>
    </a:ln>
  </cx:spPr>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 dir="row">_xlchart.v2.8</cx:f>
      </cx:strDim>
      <cx:numDim type="val">
        <cx:f dir="row">_xlchart.v2.9</cx:f>
      </cx:numDim>
    </cx:data>
  </cx:chartData>
  <cx:chart>
    <cx:title pos="t" align="ctr" overlay="0">
      <cx:tx>
        <cx:rich>
          <a:bodyPr spcFirstLastPara="1" vertOverflow="ellipsis" horzOverflow="overflow" wrap="square" lIns="0" tIns="0" rIns="0" bIns="0" anchor="ctr" anchorCtr="1"/>
          <a:lstStyle/>
          <a:p>
            <a:pPr algn="ctr" rtl="0">
              <a:defRPr sz="1800"/>
            </a:pPr>
            <a:r>
              <a:rPr lang="fr-FR" sz="1800" b="1" i="0" u="none" strike="noStrike" baseline="0">
                <a:solidFill>
                  <a:schemeClr val="tx1"/>
                </a:solidFill>
                <a:latin typeface="Calibri"/>
                <a:cs typeface="Calibri"/>
              </a:rPr>
              <a:t>ME&amp;KM -  Total </a:t>
            </a:r>
            <a:r>
              <a:rPr lang="fr-FR" sz="1800" b="1" i="0" u="none" strike="noStrike" baseline="0">
                <a:solidFill>
                  <a:schemeClr val="tx1"/>
                </a:solidFill>
                <a:effectLst/>
                <a:latin typeface="Calibri"/>
                <a:ea typeface="Calibri"/>
                <a:cs typeface="Calibri"/>
              </a:rPr>
              <a:t>des points </a:t>
            </a:r>
            <a:endParaRPr lang="fr-FR" sz="1800" b="1" i="0" u="none" strike="noStrike" baseline="0">
              <a:solidFill>
                <a:schemeClr val="tx1"/>
              </a:solidFill>
              <a:latin typeface="Calibri"/>
              <a:cs typeface="Calibri"/>
            </a:endParaRPr>
          </a:p>
        </cx:rich>
      </cx:tx>
    </cx:title>
    <cx:plotArea>
      <cx:plotAreaRegion>
        <cx:plotSurface>
          <cx:spPr>
            <a:ln>
              <a:noFill/>
            </a:ln>
          </cx:spPr>
        </cx:plotSurface>
        <cx:series layoutId="funnel" uniqueId="{9687BB00-7ECE-D644-94CF-FE7216C29A1D}" formatIdx="0">
          <cx:spPr>
            <a:effectLst>
              <a:outerShdw blurRad="50800" dist="38100" dir="16200000" rotWithShape="0">
                <a:prstClr val="black">
                  <a:alpha val="40000"/>
                </a:prstClr>
              </a:outerShdw>
            </a:effectLst>
          </cx:spPr>
          <cx:dataPt idx="0">
            <cx:spPr>
              <a:solidFill>
                <a:srgbClr val="70AD47">
                  <a:lumMod val="75000"/>
                </a:srgbClr>
              </a:solidFill>
              <a:ln>
                <a:noFill/>
              </a:ln>
            </cx:spPr>
          </cx:dataPt>
          <cx:dataPt idx="1">
            <cx:spPr>
              <a:solidFill>
                <a:srgbClr val="FFC000"/>
              </a:solidFill>
            </cx:spPr>
          </cx:dataPt>
          <cx:dataPt idx="2">
            <cx:spPr>
              <a:solidFill>
                <a:srgbClr val="C00000"/>
              </a:solidFill>
              <a:ln>
                <a:noFill/>
              </a:ln>
              <a:effectLst>
                <a:outerShdw blurRad="50800" dist="38100" dir="16200000" rotWithShape="0">
                  <a:prstClr val="black">
                    <a:alpha val="40000"/>
                  </a:prstClr>
                </a:outerShdw>
              </a:effectLst>
            </cx:spPr>
          </cx:dataPt>
          <cx:dataLabels>
            <cx:txPr>
              <a:bodyPr spcFirstLastPara="1" vertOverflow="ellipsis" horzOverflow="overflow" wrap="square" lIns="0" tIns="0" rIns="0" bIns="0" anchor="ctr" anchorCtr="1"/>
              <a:lstStyle/>
              <a:p>
                <a:pPr algn="ctr" rtl="0">
                  <a:defRPr sz="2000" b="1">
                    <a:solidFill>
                      <a:schemeClr val="bg1"/>
                    </a:solidFill>
                  </a:defRPr>
                </a:pPr>
                <a:endParaRPr lang="fr-FR" sz="2000" b="1" i="0" u="none" strike="noStrike" baseline="0">
                  <a:solidFill>
                    <a:schemeClr val="bg1"/>
                  </a:solidFill>
                  <a:latin typeface="Calibri"/>
                  <a:cs typeface="Calibri"/>
                </a:endParaRPr>
              </a:p>
            </cx:txPr>
            <cx:visibility seriesName="0" categoryName="0" value="1"/>
          </cx:dataLabels>
          <cx:dataId val="0"/>
        </cx:series>
      </cx:plotAreaRegion>
      <cx:axis id="0">
        <cx:catScaling gapWidth="0.0599999987"/>
        <cx:tickLabels/>
        <cx:txPr>
          <a:bodyPr spcFirstLastPara="1" vertOverflow="ellipsis" horzOverflow="overflow" wrap="square" lIns="0" tIns="0" rIns="0" bIns="0" anchor="ctr" anchorCtr="1"/>
          <a:lstStyle/>
          <a:p>
            <a:pPr algn="ctr" rtl="0">
              <a:defRPr sz="1100" b="1"/>
            </a:pPr>
            <a:endParaRPr lang="fr-FR" sz="1100" b="1" i="0" u="none" strike="noStrike" baseline="0">
              <a:solidFill>
                <a:srgbClr val="000000">
                  <a:lumMod val="65000"/>
                  <a:lumOff val="35000"/>
                </a:srgbClr>
              </a:solidFill>
              <a:latin typeface="Calibri"/>
              <a:cs typeface="Calibri"/>
            </a:endParaRPr>
          </a:p>
        </cx:txPr>
      </cx:axis>
    </cx:plotArea>
  </cx:chart>
  <cx:spPr>
    <a:noFill/>
    <a:ln w="50800">
      <a:solidFill>
        <a:srgbClr val="000000"/>
      </a:solidFill>
    </a:ln>
  </cx:spPr>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 dir="row">_xlchart.v2.2</cx:f>
      </cx:strDim>
      <cx:numDim type="val">
        <cx:f dir="row">_xlchart.v2.3</cx:f>
      </cx:numDim>
    </cx:data>
  </cx:chartData>
  <cx:chart>
    <cx:title pos="t" align="ctr" overlay="0">
      <cx:tx>
        <cx:txData>
          <cx:v>Résumé élaboration PANB</cx:v>
        </cx:txData>
      </cx:tx>
      <cx:spPr>
        <a:noFill/>
      </cx:spPr>
      <cx:txPr>
        <a:bodyPr spcFirstLastPara="1" vertOverflow="ellipsis" horzOverflow="overflow" wrap="square" lIns="0" tIns="0" rIns="0" bIns="0" anchor="ctr" anchorCtr="1"/>
        <a:lstStyle/>
        <a:p>
          <a:pPr algn="ctr" rtl="0">
            <a:defRPr/>
          </a:pPr>
          <a:r>
            <a:rPr lang="fr-FR" sz="1800" b="1" i="0" u="none" strike="noStrike" baseline="0">
              <a:solidFill>
                <a:schemeClr val="tx1"/>
              </a:solidFill>
              <a:latin typeface="Calibri"/>
              <a:cs typeface="Calibri"/>
            </a:rPr>
            <a:t>Résumé élaboration PANB</a:t>
          </a:r>
        </a:p>
      </cx:txPr>
    </cx:title>
    <cx:plotArea>
      <cx:plotAreaRegion>
        <cx:series layoutId="funnel" uniqueId="{8B400A6E-9CFE-014C-AFE2-FF05C0A8EFF9}" formatIdx="0">
          <cx:dataPt idx="0">
            <cx:spPr>
              <a:solidFill>
                <a:srgbClr val="70AD47">
                  <a:lumMod val="75000"/>
                </a:srgbClr>
              </a:solidFill>
              <a:effectLst>
                <a:outerShdw blurRad="50800" dist="38100" dir="18900000" algn="bl" rotWithShape="0">
                  <a:prstClr val="black">
                    <a:alpha val="40000"/>
                  </a:prstClr>
                </a:outerShdw>
              </a:effectLst>
            </cx:spPr>
          </cx:dataPt>
          <cx:dataPt idx="1">
            <cx:spPr>
              <a:solidFill>
                <a:srgbClr val="FFC000"/>
              </a:solidFill>
              <a:effectLst>
                <a:outerShdw blurRad="50800" dist="38100" dir="2700000" algn="tl" rotWithShape="0">
                  <a:prstClr val="black">
                    <a:alpha val="40000"/>
                  </a:prstClr>
                </a:outerShdw>
              </a:effectLst>
            </cx:spPr>
          </cx:dataPt>
          <cx:dataPt idx="2">
            <cx:spPr>
              <a:solidFill>
                <a:srgbClr val="C00000"/>
              </a:solidFill>
            </cx:spPr>
          </cx:dataPt>
          <cx:dataLabels>
            <cx:txPr>
              <a:bodyPr spcFirstLastPara="1" vertOverflow="ellipsis" horzOverflow="overflow" wrap="square" lIns="0" tIns="0" rIns="0" bIns="0" anchor="ctr" anchorCtr="1"/>
              <a:lstStyle/>
              <a:p>
                <a:pPr algn="ctr" rtl="0">
                  <a:defRPr sz="2000" b="1">
                    <a:solidFill>
                      <a:schemeClr val="bg1"/>
                    </a:solidFill>
                  </a:defRPr>
                </a:pPr>
                <a:endParaRPr lang="fr-FR" sz="2000" b="1" i="0" u="none" strike="noStrike" baseline="0">
                  <a:solidFill>
                    <a:schemeClr val="bg1"/>
                  </a:solidFill>
                  <a:latin typeface="Calibri"/>
                  <a:cs typeface="Calibri"/>
                </a:endParaRPr>
              </a:p>
            </cx:txPr>
            <cx:visibility seriesName="0" categoryName="0" value="1"/>
          </cx:dataLabels>
          <cx:dataId val="0"/>
        </cx:series>
      </cx:plotAreaRegion>
      <cx:axis id="0">
        <cx:catScaling gapWidth="0.150000006"/>
        <cx:tickLabels/>
        <cx:txPr>
          <a:bodyPr spcFirstLastPara="1" vertOverflow="ellipsis" horzOverflow="overflow" wrap="square" lIns="0" tIns="0" rIns="0" bIns="0" anchor="ctr" anchorCtr="1"/>
          <a:lstStyle/>
          <a:p>
            <a:pPr algn="ctr" rtl="0">
              <a:defRPr sz="1100" b="1">
                <a:solidFill>
                  <a:schemeClr val="tx1"/>
                </a:solidFill>
              </a:defRPr>
            </a:pPr>
            <a:endParaRPr lang="fr-FR" sz="1100" b="1" i="0" u="none" strike="noStrike" baseline="0">
              <a:solidFill>
                <a:schemeClr val="tx1"/>
              </a:solidFill>
              <a:latin typeface="Calibri"/>
              <a:cs typeface="Calibri"/>
            </a:endParaRPr>
          </a:p>
        </cx:txPr>
      </cx:axis>
    </cx:plotArea>
  </cx:chart>
  <cx:spPr>
    <a:noFill/>
    <a:ln w="50800">
      <a:solidFill>
        <a:schemeClr val="tx1"/>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28">
  <cs:axisTitle>
    <cs:lnRef idx="0"/>
    <cs:fillRef idx="0"/>
    <cs:effectRef idx="0"/>
    <cs:fontRef idx="minor">
      <a:schemeClr val="tx1">
        <a:lumMod val="65000"/>
        <a:lumOff val="35000"/>
      </a:schemeClr>
    </cs:fontRef>
    <cs:defRPr sz="9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lt1">
        <a:lumMod val="65000"/>
        <a:lumOff val="35000"/>
      </a:schemeClr>
    </cs:fontRef>
    <cs:spPr>
      <a:solidFill>
        <a:schemeClr val="dk1">
          <a:lumMod val="15000"/>
          <a:lumOff val="8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lumMod val="60000"/>
        </a:schemeClr>
      </a:solidFill>
    </cs:spPr>
  </cs:dataPointMarker>
  <cs:dataPointMarkerLayout symbol="circle" size="8"/>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2857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25400" cap="flat" cmpd="sng" algn="ctr">
        <a:solidFill>
          <a:schemeClr val="tx1">
            <a:lumMod val="65000"/>
            <a:lumOff val="35000"/>
          </a:schemeClr>
        </a:solidFill>
        <a:round/>
      </a:ln>
    </cs:spPr>
  </cs:hiLoLine>
  <cs:leaderLine>
    <cs:lnRef idx="0"/>
    <cs:fillRef idx="0"/>
    <cs:effectRef idx="0"/>
    <cs:fontRef idx="minor">
      <a:schemeClr val="dk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ajor">
      <a:schemeClr val="tx1">
        <a:lumMod val="65000"/>
        <a:lumOff val="35000"/>
      </a:schemeClr>
    </cs:fontRef>
    <cs:defRPr sz="200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28575">
        <a:solidFill>
          <a:schemeClr val="tx1">
            <a:lumMod val="50000"/>
            <a:lumOff val="50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30">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424">
  <cs:axisTitle>
    <cs:lnRef idx="0"/>
    <cs:fillRef idx="0"/>
    <cs:effectRef idx="0"/>
    <cs:fontRef idx="minor">
      <a:schemeClr val="dk1">
        <a:lumMod val="75000"/>
        <a:lumOff val="25000"/>
      </a:schemeClr>
    </cs:fontRef>
    <cs:defRPr sz="9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cs:chartArea>
  <cs:dataLabel>
    <cs:lnRef idx="0"/>
    <cs:fillRef idx="0"/>
    <cs:effectRef idx="0"/>
    <cs:fontRef idx="minor">
      <a:schemeClr val="dk1"/>
    </cs:fontRef>
    <cs:defRPr sz="900"/>
  </cs:dataLabel>
  <cs:dataLabelCallout>
    <cs:lnRef idx="0"/>
    <cs:fillRef idx="0"/>
    <cs:effectRef idx="0"/>
    <cs:fontRef idx="minor">
      <a:schemeClr val="lt1"/>
    </cs:fontRef>
    <cs:spPr>
      <a:solidFill>
        <a:schemeClr val="dk1">
          <a:lumMod val="65000"/>
          <a:lumOff val="35000"/>
          <a:alpha val="75000"/>
        </a:schemeClr>
      </a:solidFill>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75000"/>
            <a:lumOff val="25000"/>
          </a:schemeClr>
        </a:solidFill>
      </a:ln>
    </cs:spPr>
    <cs:defRPr sz="9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lumOff val="10000"/>
              </a:schemeClr>
            </a:gs>
            <a:gs pos="0">
              <a:schemeClr val="lt1">
                <a:lumMod val="75000"/>
                <a:alpha val="36000"/>
                <a:lumOff val="10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cs:seriesAxis>
  <cs:seriesLine>
    <cs:lnRef idx="0"/>
    <cs:fillRef idx="0"/>
    <cs:effectRef idx="0"/>
    <cs:fontRef idx="minor">
      <a:schemeClr val="dk1"/>
    </cs:fontRef>
    <cs:spPr>
      <a:ln w="9525" cap="flat">
        <a:solidFill>
          <a:schemeClr val="bg1">
            <a:lumMod val="50000"/>
          </a:schemeClr>
        </a:solidFill>
        <a:round/>
      </a:ln>
    </cs:spPr>
  </cs:seriesLine>
  <cs:title>
    <cs:lnRef idx="0"/>
    <cs:fillRef idx="0"/>
    <cs:effectRef idx="0"/>
    <cs:fontRef idx="minor">
      <a:schemeClr val="dk1">
        <a:lumMod val="75000"/>
        <a:lumOff val="25000"/>
      </a:schemeClr>
    </cs:fontRef>
    <cs:defRPr sz="1800" b="1"/>
  </cs:title>
  <cs:trendline>
    <cs:lnRef idx="0"/>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75000"/>
        <a:lumOff val="25000"/>
      </a:schemeClr>
    </cs:fontRef>
    <cs:defRPr sz="9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defRPr sz="9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microsoft.com/office/2014/relationships/chartEx" Target="../charts/chartEx1.xml"/><Relationship Id="rId3" Type="http://schemas.openxmlformats.org/officeDocument/2006/relationships/chart" Target="../charts/chart3.xml"/><Relationship Id="rId7" Type="http://schemas.openxmlformats.org/officeDocument/2006/relationships/chart" Target="../charts/chart7.xml"/><Relationship Id="rId12" Type="http://schemas.microsoft.com/office/2014/relationships/chartEx" Target="../charts/chartEx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microsoft.com/office/2014/relationships/chartEx" Target="../charts/chartEx4.xml"/><Relationship Id="rId5" Type="http://schemas.openxmlformats.org/officeDocument/2006/relationships/chart" Target="../charts/chart5.xml"/><Relationship Id="rId10" Type="http://schemas.microsoft.com/office/2014/relationships/chartEx" Target="../charts/chartEx3.xml"/><Relationship Id="rId4" Type="http://schemas.openxmlformats.org/officeDocument/2006/relationships/chart" Target="../charts/chart4.xml"/><Relationship Id="rId9" Type="http://schemas.microsoft.com/office/2014/relationships/chartEx" Target="../charts/chartEx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292100</xdr:colOff>
      <xdr:row>55</xdr:row>
      <xdr:rowOff>0</xdr:rowOff>
    </xdr:from>
    <xdr:ext cx="0" cy="2314575"/>
    <xdr:graphicFrame macro="">
      <xdr:nvGraphicFramePr>
        <xdr:cNvPr id="2" name="Chart 4" title="Chart">
          <a:extLst>
            <a:ext uri="{FF2B5EF4-FFF2-40B4-BE49-F238E27FC236}">
              <a16:creationId xmlns:a16="http://schemas.microsoft.com/office/drawing/2014/main" id="{BEBEA9F2-6251-F14E-A935-AD011E2D8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127000</xdr:colOff>
      <xdr:row>70</xdr:row>
      <xdr:rowOff>114300</xdr:rowOff>
    </xdr:from>
    <xdr:ext cx="4775200" cy="2870200"/>
    <xdr:graphicFrame macro="">
      <xdr:nvGraphicFramePr>
        <xdr:cNvPr id="3" name="Chart 5" title="Chart">
          <a:extLst>
            <a:ext uri="{FF2B5EF4-FFF2-40B4-BE49-F238E27FC236}">
              <a16:creationId xmlns:a16="http://schemas.microsoft.com/office/drawing/2014/main" id="{5801586F-5CDE-7440-B982-1C50D5BF1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5</xdr:col>
      <xdr:colOff>685800</xdr:colOff>
      <xdr:row>70</xdr:row>
      <xdr:rowOff>88900</xdr:rowOff>
    </xdr:from>
    <xdr:ext cx="4660900" cy="2895600"/>
    <xdr:graphicFrame macro="">
      <xdr:nvGraphicFramePr>
        <xdr:cNvPr id="4" name="Chart 6" title="Chart">
          <a:extLst>
            <a:ext uri="{FF2B5EF4-FFF2-40B4-BE49-F238E27FC236}">
              <a16:creationId xmlns:a16="http://schemas.microsoft.com/office/drawing/2014/main" id="{7B1C689A-DAE4-BC46-AFB1-CCBC6B1B6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355600</xdr:colOff>
      <xdr:row>99</xdr:row>
      <xdr:rowOff>161924</xdr:rowOff>
    </xdr:from>
    <xdr:ext cx="4813300" cy="2962276"/>
    <xdr:graphicFrame macro="">
      <xdr:nvGraphicFramePr>
        <xdr:cNvPr id="5" name="Chart 7" title="Chart">
          <a:extLst>
            <a:ext uri="{FF2B5EF4-FFF2-40B4-BE49-F238E27FC236}">
              <a16:creationId xmlns:a16="http://schemas.microsoft.com/office/drawing/2014/main" id="{0A78FEF2-93DE-5D4F-80E5-80D94A39C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6</xdr:col>
      <xdr:colOff>101600</xdr:colOff>
      <xdr:row>99</xdr:row>
      <xdr:rowOff>187324</xdr:rowOff>
    </xdr:from>
    <xdr:ext cx="4699000" cy="2936876"/>
    <xdr:graphicFrame macro="">
      <xdr:nvGraphicFramePr>
        <xdr:cNvPr id="6" name="Chart 8" title="Chart">
          <a:extLst>
            <a:ext uri="{FF2B5EF4-FFF2-40B4-BE49-F238E27FC236}">
              <a16:creationId xmlns:a16="http://schemas.microsoft.com/office/drawing/2014/main" id="{25C13251-6F70-7845-BE39-ED6370B64A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3</xdr:col>
      <xdr:colOff>431800</xdr:colOff>
      <xdr:row>130</xdr:row>
      <xdr:rowOff>76200</xdr:rowOff>
    </xdr:from>
    <xdr:ext cx="4965700" cy="3124199"/>
    <xdr:graphicFrame macro="">
      <xdr:nvGraphicFramePr>
        <xdr:cNvPr id="7" name="Chart 9" title="Chart">
          <a:extLst>
            <a:ext uri="{FF2B5EF4-FFF2-40B4-BE49-F238E27FC236}">
              <a16:creationId xmlns:a16="http://schemas.microsoft.com/office/drawing/2014/main" id="{0724959D-65D4-BA4B-B3EA-1ED6667DE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5</xdr:col>
      <xdr:colOff>790575</xdr:colOff>
      <xdr:row>55</xdr:row>
      <xdr:rowOff>0</xdr:rowOff>
    </xdr:from>
    <xdr:ext cx="0" cy="2209800"/>
    <xdr:graphicFrame macro="">
      <xdr:nvGraphicFramePr>
        <xdr:cNvPr id="8" name="Chart 11" title="Chart">
          <a:extLst>
            <a:ext uri="{FF2B5EF4-FFF2-40B4-BE49-F238E27FC236}">
              <a16:creationId xmlns:a16="http://schemas.microsoft.com/office/drawing/2014/main" id="{B820631F-75FB-844A-8854-9B9C0EF6B1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twoCellAnchor>
    <xdr:from>
      <xdr:col>0</xdr:col>
      <xdr:colOff>114300</xdr:colOff>
      <xdr:row>4</xdr:row>
      <xdr:rowOff>25400</xdr:rowOff>
    </xdr:from>
    <xdr:to>
      <xdr:col>1</xdr:col>
      <xdr:colOff>254000</xdr:colOff>
      <xdr:row>14</xdr:row>
      <xdr:rowOff>228600</xdr:rowOff>
    </xdr:to>
    <xdr:grpSp>
      <xdr:nvGrpSpPr>
        <xdr:cNvPr id="9" name="Groupe 8">
          <a:extLst>
            <a:ext uri="{FF2B5EF4-FFF2-40B4-BE49-F238E27FC236}">
              <a16:creationId xmlns:a16="http://schemas.microsoft.com/office/drawing/2014/main" id="{0A57D9C5-28A7-A44D-8B43-B6F35E4FD418}"/>
            </a:ext>
          </a:extLst>
        </xdr:cNvPr>
        <xdr:cNvGrpSpPr/>
      </xdr:nvGrpSpPr>
      <xdr:grpSpPr>
        <a:xfrm>
          <a:off x="114300" y="1231900"/>
          <a:ext cx="990600" cy="2387600"/>
          <a:chOff x="1943100" y="927100"/>
          <a:chExt cx="990600" cy="2387600"/>
        </a:xfrm>
      </xdr:grpSpPr>
      <xdr:sp macro="" textlink="">
        <xdr:nvSpPr>
          <xdr:cNvPr id="10" name="Rectangle : coins arrondis 9">
            <a:extLst>
              <a:ext uri="{FF2B5EF4-FFF2-40B4-BE49-F238E27FC236}">
                <a16:creationId xmlns:a16="http://schemas.microsoft.com/office/drawing/2014/main" id="{4091B8A9-BACD-1745-9DE4-54560261D324}"/>
              </a:ext>
            </a:extLst>
          </xdr:cNvPr>
          <xdr:cNvSpPr/>
        </xdr:nvSpPr>
        <xdr:spPr>
          <a:xfrm>
            <a:off x="1943100" y="927100"/>
            <a:ext cx="990600" cy="2387600"/>
          </a:xfrm>
          <a:prstGeom prst="roundRect">
            <a:avLst/>
          </a:prstGeom>
          <a:solidFill>
            <a:schemeClr val="tx1">
              <a:lumMod val="50000"/>
              <a:lumOff val="50000"/>
            </a:schemeClr>
          </a:solidFill>
          <a:ln>
            <a:solidFill>
              <a:schemeClr val="tx1">
                <a:lumMod val="50000"/>
                <a:lumOff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1" name="Ellipse 10">
            <a:extLst>
              <a:ext uri="{FF2B5EF4-FFF2-40B4-BE49-F238E27FC236}">
                <a16:creationId xmlns:a16="http://schemas.microsoft.com/office/drawing/2014/main" id="{D0744579-ECFA-5D43-A0CB-25F7264E73AC}"/>
              </a:ext>
            </a:extLst>
          </xdr:cNvPr>
          <xdr:cNvSpPr/>
        </xdr:nvSpPr>
        <xdr:spPr>
          <a:xfrm>
            <a:off x="2082800" y="1054100"/>
            <a:ext cx="673100" cy="647700"/>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2" name="Ellipse 11">
            <a:extLst>
              <a:ext uri="{FF2B5EF4-FFF2-40B4-BE49-F238E27FC236}">
                <a16:creationId xmlns:a16="http://schemas.microsoft.com/office/drawing/2014/main" id="{A3B7192A-757D-7D4F-9F5C-97DD578C562A}"/>
              </a:ext>
            </a:extLst>
          </xdr:cNvPr>
          <xdr:cNvSpPr/>
        </xdr:nvSpPr>
        <xdr:spPr>
          <a:xfrm>
            <a:off x="2082800" y="1816100"/>
            <a:ext cx="673100" cy="64770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3" name="Ellipse 12">
            <a:extLst>
              <a:ext uri="{FF2B5EF4-FFF2-40B4-BE49-F238E27FC236}">
                <a16:creationId xmlns:a16="http://schemas.microsoft.com/office/drawing/2014/main" id="{246641AF-8CE4-A740-A2FE-17F608D78EB9}"/>
              </a:ext>
            </a:extLst>
          </xdr:cNvPr>
          <xdr:cNvSpPr/>
        </xdr:nvSpPr>
        <xdr:spPr>
          <a:xfrm>
            <a:off x="2070100" y="2565400"/>
            <a:ext cx="673100" cy="647700"/>
          </a:xfrm>
          <a:prstGeom prst="ellipse">
            <a:avLst/>
          </a:prstGeom>
          <a:solidFill>
            <a:srgbClr val="92D05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0</xdr:col>
      <xdr:colOff>127000</xdr:colOff>
      <xdr:row>6</xdr:row>
      <xdr:rowOff>114300</xdr:rowOff>
    </xdr:from>
    <xdr:to>
      <xdr:col>1</xdr:col>
      <xdr:colOff>304800</xdr:colOff>
      <xdr:row>12</xdr:row>
      <xdr:rowOff>12700</xdr:rowOff>
    </xdr:to>
    <xdr:sp macro="" textlink="$P$12">
      <xdr:nvSpPr>
        <xdr:cNvPr id="14" name="ZoneTexte 13">
          <a:extLst>
            <a:ext uri="{FF2B5EF4-FFF2-40B4-BE49-F238E27FC236}">
              <a16:creationId xmlns:a16="http://schemas.microsoft.com/office/drawing/2014/main" id="{BCA9385C-9D6B-3B46-A5CA-ABC21FE65780}"/>
            </a:ext>
          </a:extLst>
        </xdr:cNvPr>
        <xdr:cNvSpPr txBox="1"/>
      </xdr:nvSpPr>
      <xdr:spPr>
        <a:xfrm>
          <a:off x="127000" y="1727200"/>
          <a:ext cx="1028700" cy="127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E5F1460-5830-FF4A-A400-7A734388426C}" type="TxLink">
            <a:rPr lang="en-US" sz="8800" b="1" i="0" u="none" strike="noStrike">
              <a:solidFill>
                <a:srgbClr val="FFC000"/>
              </a:solidFill>
              <a:effectLst>
                <a:outerShdw blurRad="50800" dist="38100" dir="2700000" algn="tl" rotWithShape="0">
                  <a:srgbClr val="FFC000">
                    <a:alpha val="40000"/>
                  </a:srgbClr>
                </a:outerShdw>
              </a:effectLst>
              <a:latin typeface="Wingdings"/>
              <a:cs typeface="Calibri"/>
            </a:rPr>
            <a:pPr/>
            <a:t> </a:t>
          </a:fld>
          <a:endParaRPr lang="fr-FR" sz="8000">
            <a:solidFill>
              <a:srgbClr val="FFC000"/>
            </a:solidFill>
            <a:effectLst>
              <a:outerShdw blurRad="50800" dist="38100" dir="2700000" algn="tl" rotWithShape="0">
                <a:srgbClr val="FFC000">
                  <a:alpha val="40000"/>
                </a:srgbClr>
              </a:outerShdw>
            </a:effectLst>
          </a:endParaRPr>
        </a:p>
      </xdr:txBody>
    </xdr:sp>
    <xdr:clientData/>
  </xdr:twoCellAnchor>
  <xdr:twoCellAnchor>
    <xdr:from>
      <xdr:col>0</xdr:col>
      <xdr:colOff>76200</xdr:colOff>
      <xdr:row>2</xdr:row>
      <xdr:rowOff>342900</xdr:rowOff>
    </xdr:from>
    <xdr:to>
      <xdr:col>1</xdr:col>
      <xdr:colOff>203200</xdr:colOff>
      <xdr:row>9</xdr:row>
      <xdr:rowOff>50800</xdr:rowOff>
    </xdr:to>
    <xdr:sp macro="" textlink="$P$11">
      <xdr:nvSpPr>
        <xdr:cNvPr id="15" name="ZoneTexte 14">
          <a:extLst>
            <a:ext uri="{FF2B5EF4-FFF2-40B4-BE49-F238E27FC236}">
              <a16:creationId xmlns:a16="http://schemas.microsoft.com/office/drawing/2014/main" id="{AD90D8FA-E920-A448-8879-3E776E7582B6}"/>
            </a:ext>
          </a:extLst>
        </xdr:cNvPr>
        <xdr:cNvSpPr txBox="1"/>
      </xdr:nvSpPr>
      <xdr:spPr>
        <a:xfrm>
          <a:off x="76200" y="965200"/>
          <a:ext cx="9779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35ED7EB-48BD-C24E-AB40-D383C31A3094}" type="TxLink">
            <a:rPr lang="en-US" sz="8800" b="1" i="0" u="none" strike="noStrike">
              <a:solidFill>
                <a:srgbClr val="C00000"/>
              </a:solidFill>
              <a:effectLst>
                <a:outerShdw blurRad="50800" dist="38100" dir="2700000" algn="tl" rotWithShape="0">
                  <a:srgbClr val="C00000">
                    <a:alpha val="40000"/>
                  </a:srgbClr>
                </a:outerShdw>
              </a:effectLst>
              <a:latin typeface="Wingdings"/>
            </a:rPr>
            <a:pPr/>
            <a:t>l</a:t>
          </a:fld>
          <a:endParaRPr lang="fr-FR" sz="6000">
            <a:solidFill>
              <a:srgbClr val="C00000"/>
            </a:solidFill>
            <a:effectLst>
              <a:outerShdw blurRad="50800" dist="38100" dir="2700000" algn="tl" rotWithShape="0">
                <a:srgbClr val="C00000">
                  <a:alpha val="40000"/>
                </a:srgbClr>
              </a:outerShdw>
            </a:effectLst>
          </a:endParaRPr>
        </a:p>
      </xdr:txBody>
    </xdr:sp>
    <xdr:clientData/>
  </xdr:twoCellAnchor>
  <xdr:twoCellAnchor>
    <xdr:from>
      <xdr:col>0</xdr:col>
      <xdr:colOff>76200</xdr:colOff>
      <xdr:row>10</xdr:row>
      <xdr:rowOff>0</xdr:rowOff>
    </xdr:from>
    <xdr:to>
      <xdr:col>1</xdr:col>
      <xdr:colOff>177800</xdr:colOff>
      <xdr:row>14</xdr:row>
      <xdr:rowOff>152400</xdr:rowOff>
    </xdr:to>
    <xdr:sp macro="" textlink="$P$13">
      <xdr:nvSpPr>
        <xdr:cNvPr id="16" name="ZoneTexte 15">
          <a:extLst>
            <a:ext uri="{FF2B5EF4-FFF2-40B4-BE49-F238E27FC236}">
              <a16:creationId xmlns:a16="http://schemas.microsoft.com/office/drawing/2014/main" id="{DD4597C5-3C62-E24B-A3DF-D5DF5BA90EBA}"/>
            </a:ext>
          </a:extLst>
        </xdr:cNvPr>
        <xdr:cNvSpPr txBox="1"/>
      </xdr:nvSpPr>
      <xdr:spPr>
        <a:xfrm>
          <a:off x="76200" y="2489200"/>
          <a:ext cx="952500" cy="1054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8EDA287-7F53-134A-BF8E-3B887C934953}"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rPr>
            <a:pPr/>
            <a:t> </a:t>
          </a:fld>
          <a:endParaRPr lang="fr-FR" sz="8000">
            <a:solidFill>
              <a:schemeClr val="accent6">
                <a:lumMod val="75000"/>
              </a:schemeClr>
            </a:solidFill>
            <a:effectLst>
              <a:outerShdw blurRad="50800" dist="38100" dir="2700000" algn="tl" rotWithShape="0">
                <a:schemeClr val="accent6">
                  <a:lumMod val="75000"/>
                  <a:alpha val="40000"/>
                </a:schemeClr>
              </a:outerShdw>
            </a:effectLst>
          </a:endParaRPr>
        </a:p>
      </xdr:txBody>
    </xdr:sp>
    <xdr:clientData/>
  </xdr:twoCellAnchor>
  <xdr:twoCellAnchor>
    <xdr:from>
      <xdr:col>2</xdr:col>
      <xdr:colOff>114300</xdr:colOff>
      <xdr:row>4</xdr:row>
      <xdr:rowOff>25400</xdr:rowOff>
    </xdr:from>
    <xdr:to>
      <xdr:col>3</xdr:col>
      <xdr:colOff>254000</xdr:colOff>
      <xdr:row>14</xdr:row>
      <xdr:rowOff>228600</xdr:rowOff>
    </xdr:to>
    <xdr:grpSp>
      <xdr:nvGrpSpPr>
        <xdr:cNvPr id="17" name="Groupe 16">
          <a:extLst>
            <a:ext uri="{FF2B5EF4-FFF2-40B4-BE49-F238E27FC236}">
              <a16:creationId xmlns:a16="http://schemas.microsoft.com/office/drawing/2014/main" id="{6AE3B223-66F9-3844-BEB3-8AE556208D33}"/>
            </a:ext>
          </a:extLst>
        </xdr:cNvPr>
        <xdr:cNvGrpSpPr/>
      </xdr:nvGrpSpPr>
      <xdr:grpSpPr>
        <a:xfrm>
          <a:off x="1816100" y="1231900"/>
          <a:ext cx="990600" cy="2387600"/>
          <a:chOff x="1943100" y="927100"/>
          <a:chExt cx="990600" cy="2387600"/>
        </a:xfrm>
      </xdr:grpSpPr>
      <xdr:sp macro="" textlink="">
        <xdr:nvSpPr>
          <xdr:cNvPr id="18" name="Rectangle : coins arrondis 17">
            <a:extLst>
              <a:ext uri="{FF2B5EF4-FFF2-40B4-BE49-F238E27FC236}">
                <a16:creationId xmlns:a16="http://schemas.microsoft.com/office/drawing/2014/main" id="{B5016D5A-52EF-2749-85EC-114B2EA9604E}"/>
              </a:ext>
            </a:extLst>
          </xdr:cNvPr>
          <xdr:cNvSpPr/>
        </xdr:nvSpPr>
        <xdr:spPr>
          <a:xfrm>
            <a:off x="1943100" y="927100"/>
            <a:ext cx="990600" cy="2387600"/>
          </a:xfrm>
          <a:prstGeom prst="roundRect">
            <a:avLst/>
          </a:prstGeom>
          <a:solidFill>
            <a:schemeClr val="tx1">
              <a:lumMod val="50000"/>
              <a:lumOff val="50000"/>
            </a:schemeClr>
          </a:solidFill>
          <a:ln>
            <a:solidFill>
              <a:schemeClr val="tx1">
                <a:lumMod val="50000"/>
                <a:lumOff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9" name="Ellipse 18">
            <a:extLst>
              <a:ext uri="{FF2B5EF4-FFF2-40B4-BE49-F238E27FC236}">
                <a16:creationId xmlns:a16="http://schemas.microsoft.com/office/drawing/2014/main" id="{9D537740-F9E8-D546-8437-AC89B1E3B586}"/>
              </a:ext>
            </a:extLst>
          </xdr:cNvPr>
          <xdr:cNvSpPr/>
        </xdr:nvSpPr>
        <xdr:spPr>
          <a:xfrm>
            <a:off x="2082800" y="1054100"/>
            <a:ext cx="673100" cy="647700"/>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20" name="Ellipse 19">
            <a:extLst>
              <a:ext uri="{FF2B5EF4-FFF2-40B4-BE49-F238E27FC236}">
                <a16:creationId xmlns:a16="http://schemas.microsoft.com/office/drawing/2014/main" id="{B01D7708-11BC-994E-921D-95D7974283C3}"/>
              </a:ext>
            </a:extLst>
          </xdr:cNvPr>
          <xdr:cNvSpPr/>
        </xdr:nvSpPr>
        <xdr:spPr>
          <a:xfrm>
            <a:off x="2082800" y="1816100"/>
            <a:ext cx="673100" cy="64770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21" name="Ellipse 20">
            <a:extLst>
              <a:ext uri="{FF2B5EF4-FFF2-40B4-BE49-F238E27FC236}">
                <a16:creationId xmlns:a16="http://schemas.microsoft.com/office/drawing/2014/main" id="{F41CC281-D350-3F4B-9453-CCFC2AA0C056}"/>
              </a:ext>
            </a:extLst>
          </xdr:cNvPr>
          <xdr:cNvSpPr/>
        </xdr:nvSpPr>
        <xdr:spPr>
          <a:xfrm>
            <a:off x="2070100" y="2565400"/>
            <a:ext cx="673100" cy="647700"/>
          </a:xfrm>
          <a:prstGeom prst="ellipse">
            <a:avLst/>
          </a:prstGeom>
          <a:solidFill>
            <a:srgbClr val="92D05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4</xdr:col>
      <xdr:colOff>12700</xdr:colOff>
      <xdr:row>4</xdr:row>
      <xdr:rowOff>38100</xdr:rowOff>
    </xdr:from>
    <xdr:to>
      <xdr:col>5</xdr:col>
      <xdr:colOff>152400</xdr:colOff>
      <xdr:row>14</xdr:row>
      <xdr:rowOff>241300</xdr:rowOff>
    </xdr:to>
    <xdr:grpSp>
      <xdr:nvGrpSpPr>
        <xdr:cNvPr id="22" name="Groupe 21">
          <a:extLst>
            <a:ext uri="{FF2B5EF4-FFF2-40B4-BE49-F238E27FC236}">
              <a16:creationId xmlns:a16="http://schemas.microsoft.com/office/drawing/2014/main" id="{0DECE0D9-7E42-EE4F-9AE9-07B6080FD197}"/>
            </a:ext>
          </a:extLst>
        </xdr:cNvPr>
        <xdr:cNvGrpSpPr/>
      </xdr:nvGrpSpPr>
      <xdr:grpSpPr>
        <a:xfrm>
          <a:off x="3416300" y="1244600"/>
          <a:ext cx="990600" cy="2387600"/>
          <a:chOff x="1943100" y="927100"/>
          <a:chExt cx="990600" cy="2387600"/>
        </a:xfrm>
      </xdr:grpSpPr>
      <xdr:sp macro="" textlink="">
        <xdr:nvSpPr>
          <xdr:cNvPr id="23" name="Rectangle : coins arrondis 22">
            <a:extLst>
              <a:ext uri="{FF2B5EF4-FFF2-40B4-BE49-F238E27FC236}">
                <a16:creationId xmlns:a16="http://schemas.microsoft.com/office/drawing/2014/main" id="{DD59EDD6-1DD8-B145-9926-F57FC4300AA6}"/>
              </a:ext>
            </a:extLst>
          </xdr:cNvPr>
          <xdr:cNvSpPr/>
        </xdr:nvSpPr>
        <xdr:spPr>
          <a:xfrm>
            <a:off x="1943100" y="927100"/>
            <a:ext cx="990600" cy="2387600"/>
          </a:xfrm>
          <a:prstGeom prst="roundRect">
            <a:avLst/>
          </a:prstGeom>
          <a:solidFill>
            <a:schemeClr val="tx1">
              <a:lumMod val="50000"/>
              <a:lumOff val="50000"/>
            </a:schemeClr>
          </a:solidFill>
          <a:ln>
            <a:solidFill>
              <a:schemeClr val="tx1">
                <a:lumMod val="50000"/>
                <a:lumOff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24" name="Ellipse 23">
            <a:extLst>
              <a:ext uri="{FF2B5EF4-FFF2-40B4-BE49-F238E27FC236}">
                <a16:creationId xmlns:a16="http://schemas.microsoft.com/office/drawing/2014/main" id="{4E7268BC-0A8E-A147-B3B3-37A2E98EAA24}"/>
              </a:ext>
            </a:extLst>
          </xdr:cNvPr>
          <xdr:cNvSpPr/>
        </xdr:nvSpPr>
        <xdr:spPr>
          <a:xfrm>
            <a:off x="2082800" y="1054100"/>
            <a:ext cx="673100" cy="647700"/>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25" name="Ellipse 24">
            <a:extLst>
              <a:ext uri="{FF2B5EF4-FFF2-40B4-BE49-F238E27FC236}">
                <a16:creationId xmlns:a16="http://schemas.microsoft.com/office/drawing/2014/main" id="{9348AAD8-26F0-074A-96DF-CD12F4B909EA}"/>
              </a:ext>
            </a:extLst>
          </xdr:cNvPr>
          <xdr:cNvSpPr/>
        </xdr:nvSpPr>
        <xdr:spPr>
          <a:xfrm>
            <a:off x="2082800" y="1816100"/>
            <a:ext cx="673100" cy="64770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26" name="Ellipse 25">
            <a:extLst>
              <a:ext uri="{FF2B5EF4-FFF2-40B4-BE49-F238E27FC236}">
                <a16:creationId xmlns:a16="http://schemas.microsoft.com/office/drawing/2014/main" id="{6E60500A-7ACF-1C47-AC36-DCCCCFC78003}"/>
              </a:ext>
            </a:extLst>
          </xdr:cNvPr>
          <xdr:cNvSpPr/>
        </xdr:nvSpPr>
        <xdr:spPr>
          <a:xfrm>
            <a:off x="2070100" y="2565400"/>
            <a:ext cx="673100" cy="647700"/>
          </a:xfrm>
          <a:prstGeom prst="ellipse">
            <a:avLst/>
          </a:prstGeom>
          <a:solidFill>
            <a:srgbClr val="92D05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0</xdr:col>
      <xdr:colOff>469900</xdr:colOff>
      <xdr:row>39</xdr:row>
      <xdr:rowOff>114300</xdr:rowOff>
    </xdr:from>
    <xdr:to>
      <xdr:col>1</xdr:col>
      <xdr:colOff>609600</xdr:colOff>
      <xdr:row>52</xdr:row>
      <xdr:rowOff>114300</xdr:rowOff>
    </xdr:to>
    <xdr:grpSp>
      <xdr:nvGrpSpPr>
        <xdr:cNvPr id="27" name="Groupe 26">
          <a:extLst>
            <a:ext uri="{FF2B5EF4-FFF2-40B4-BE49-F238E27FC236}">
              <a16:creationId xmlns:a16="http://schemas.microsoft.com/office/drawing/2014/main" id="{CD0CE35A-D829-7243-AE86-F884E04CA928}"/>
            </a:ext>
          </a:extLst>
        </xdr:cNvPr>
        <xdr:cNvGrpSpPr/>
      </xdr:nvGrpSpPr>
      <xdr:grpSpPr>
        <a:xfrm>
          <a:off x="469900" y="8699500"/>
          <a:ext cx="990600" cy="2476500"/>
          <a:chOff x="1943100" y="927100"/>
          <a:chExt cx="990600" cy="2387600"/>
        </a:xfrm>
      </xdr:grpSpPr>
      <xdr:sp macro="" textlink="">
        <xdr:nvSpPr>
          <xdr:cNvPr id="28" name="Rectangle : coins arrondis 27">
            <a:extLst>
              <a:ext uri="{FF2B5EF4-FFF2-40B4-BE49-F238E27FC236}">
                <a16:creationId xmlns:a16="http://schemas.microsoft.com/office/drawing/2014/main" id="{8B908E3A-788F-4843-BF87-7ED8132160C3}"/>
              </a:ext>
            </a:extLst>
          </xdr:cNvPr>
          <xdr:cNvSpPr/>
        </xdr:nvSpPr>
        <xdr:spPr>
          <a:xfrm>
            <a:off x="1943100" y="927100"/>
            <a:ext cx="990600" cy="2387600"/>
          </a:xfrm>
          <a:prstGeom prst="roundRect">
            <a:avLst/>
          </a:prstGeom>
          <a:solidFill>
            <a:schemeClr val="tx1">
              <a:lumMod val="50000"/>
              <a:lumOff val="50000"/>
            </a:schemeClr>
          </a:solidFill>
          <a:ln>
            <a:solidFill>
              <a:schemeClr val="tx1">
                <a:lumMod val="50000"/>
                <a:lumOff val="50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29" name="Ellipse 28">
            <a:extLst>
              <a:ext uri="{FF2B5EF4-FFF2-40B4-BE49-F238E27FC236}">
                <a16:creationId xmlns:a16="http://schemas.microsoft.com/office/drawing/2014/main" id="{A251019F-06D1-174F-98E1-51AE107A15F3}"/>
              </a:ext>
            </a:extLst>
          </xdr:cNvPr>
          <xdr:cNvSpPr/>
        </xdr:nvSpPr>
        <xdr:spPr>
          <a:xfrm>
            <a:off x="2082800" y="1054100"/>
            <a:ext cx="673100" cy="647700"/>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30" name="Ellipse 29">
            <a:extLst>
              <a:ext uri="{FF2B5EF4-FFF2-40B4-BE49-F238E27FC236}">
                <a16:creationId xmlns:a16="http://schemas.microsoft.com/office/drawing/2014/main" id="{7776C380-3A71-0249-9F7E-FCEF68D68EB6}"/>
              </a:ext>
            </a:extLst>
          </xdr:cNvPr>
          <xdr:cNvSpPr/>
        </xdr:nvSpPr>
        <xdr:spPr>
          <a:xfrm>
            <a:off x="2082800" y="1816100"/>
            <a:ext cx="673100" cy="64770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31" name="Ellipse 30">
            <a:extLst>
              <a:ext uri="{FF2B5EF4-FFF2-40B4-BE49-F238E27FC236}">
                <a16:creationId xmlns:a16="http://schemas.microsoft.com/office/drawing/2014/main" id="{F267B72C-3F20-6A48-BAB6-FB06E081C066}"/>
              </a:ext>
            </a:extLst>
          </xdr:cNvPr>
          <xdr:cNvSpPr/>
        </xdr:nvSpPr>
        <xdr:spPr>
          <a:xfrm>
            <a:off x="2070100" y="2565400"/>
            <a:ext cx="673100" cy="647700"/>
          </a:xfrm>
          <a:prstGeom prst="ellipse">
            <a:avLst/>
          </a:prstGeom>
          <a:solidFill>
            <a:srgbClr val="92D05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twoCellAnchor>
    <xdr:from>
      <xdr:col>0</xdr:col>
      <xdr:colOff>0</xdr:colOff>
      <xdr:row>3</xdr:row>
      <xdr:rowOff>139700</xdr:rowOff>
    </xdr:from>
    <xdr:to>
      <xdr:col>5</xdr:col>
      <xdr:colOff>660400</xdr:colOff>
      <xdr:row>15</xdr:row>
      <xdr:rowOff>76200</xdr:rowOff>
    </xdr:to>
    <xdr:sp macro="" textlink="">
      <xdr:nvSpPr>
        <xdr:cNvPr id="32" name="ZoneTexte 31">
          <a:extLst>
            <a:ext uri="{FF2B5EF4-FFF2-40B4-BE49-F238E27FC236}">
              <a16:creationId xmlns:a16="http://schemas.microsoft.com/office/drawing/2014/main" id="{D7D6F1F6-BA45-8142-B991-FDD3EFBE68EF}"/>
            </a:ext>
          </a:extLst>
        </xdr:cNvPr>
        <xdr:cNvSpPr txBox="1"/>
      </xdr:nvSpPr>
      <xdr:spPr>
        <a:xfrm>
          <a:off x="0" y="1143000"/>
          <a:ext cx="4914900" cy="2616200"/>
        </a:xfrm>
        <a:prstGeom prst="rect">
          <a:avLst/>
        </a:prstGeom>
        <a:noFill/>
        <a:ln w="508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xdr:from>
      <xdr:col>2</xdr:col>
      <xdr:colOff>88900</xdr:colOff>
      <xdr:row>6</xdr:row>
      <xdr:rowOff>101600</xdr:rowOff>
    </xdr:from>
    <xdr:to>
      <xdr:col>3</xdr:col>
      <xdr:colOff>546100</xdr:colOff>
      <xdr:row>13</xdr:row>
      <xdr:rowOff>0</xdr:rowOff>
    </xdr:to>
    <xdr:sp macro="" textlink="$S$16">
      <xdr:nvSpPr>
        <xdr:cNvPr id="35" name="ZoneTexte 34">
          <a:extLst>
            <a:ext uri="{FF2B5EF4-FFF2-40B4-BE49-F238E27FC236}">
              <a16:creationId xmlns:a16="http://schemas.microsoft.com/office/drawing/2014/main" id="{DCE6645D-3AAC-7141-81E1-F268BE1C2695}"/>
            </a:ext>
          </a:extLst>
        </xdr:cNvPr>
        <xdr:cNvSpPr txBox="1"/>
      </xdr:nvSpPr>
      <xdr:spPr>
        <a:xfrm>
          <a:off x="1790700" y="1714500"/>
          <a:ext cx="1308100" cy="147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94EA8AB-A425-5C47-8AD9-78F2BEA6D511}" type="TxLink">
            <a:rPr lang="en-US" sz="8800" b="1" i="0" u="none" strike="noStrike">
              <a:solidFill>
                <a:srgbClr val="FFC000"/>
              </a:solidFill>
              <a:effectLst>
                <a:outerShdw blurRad="50800" dist="38100" dir="2700000" algn="tl" rotWithShape="0">
                  <a:srgbClr val="FFC000">
                    <a:alpha val="40000"/>
                  </a:srgbClr>
                </a:outerShdw>
              </a:effectLst>
              <a:latin typeface="Wingdings"/>
            </a:rPr>
            <a:pPr/>
            <a:t> </a:t>
          </a:fld>
          <a:endParaRPr lang="fr-FR" sz="8000">
            <a:solidFill>
              <a:srgbClr val="FFC000"/>
            </a:solidFill>
            <a:effectLst>
              <a:outerShdw blurRad="50800" dist="38100" dir="2700000" algn="tl" rotWithShape="0">
                <a:srgbClr val="FFC000">
                  <a:alpha val="40000"/>
                </a:srgbClr>
              </a:outerShdw>
            </a:effectLst>
          </a:endParaRPr>
        </a:p>
      </xdr:txBody>
    </xdr:sp>
    <xdr:clientData/>
  </xdr:twoCellAnchor>
  <xdr:twoCellAnchor>
    <xdr:from>
      <xdr:col>2</xdr:col>
      <xdr:colOff>76200</xdr:colOff>
      <xdr:row>2</xdr:row>
      <xdr:rowOff>330200</xdr:rowOff>
    </xdr:from>
    <xdr:to>
      <xdr:col>3</xdr:col>
      <xdr:colOff>723900</xdr:colOff>
      <xdr:row>10</xdr:row>
      <xdr:rowOff>88900</xdr:rowOff>
    </xdr:to>
    <xdr:sp macro="" textlink="$S$15">
      <xdr:nvSpPr>
        <xdr:cNvPr id="36" name="ZoneTexte 35">
          <a:extLst>
            <a:ext uri="{FF2B5EF4-FFF2-40B4-BE49-F238E27FC236}">
              <a16:creationId xmlns:a16="http://schemas.microsoft.com/office/drawing/2014/main" id="{283B9351-329D-D644-B017-D3C0A0264719}"/>
            </a:ext>
          </a:extLst>
        </xdr:cNvPr>
        <xdr:cNvSpPr txBox="1"/>
      </xdr:nvSpPr>
      <xdr:spPr>
        <a:xfrm>
          <a:off x="1778000" y="952500"/>
          <a:ext cx="1498600"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1C40A44-1956-4349-9532-9247BEC4ABF5}" type="TxLink">
            <a:rPr lang="en-US" sz="8800" b="1" i="0" u="none" strike="noStrike">
              <a:solidFill>
                <a:srgbClr val="C00000"/>
              </a:solidFill>
              <a:effectLst>
                <a:outerShdw blurRad="50800" dist="38100" dir="2700000" algn="tl" rotWithShape="0">
                  <a:srgbClr val="C00000">
                    <a:alpha val="40000"/>
                  </a:srgbClr>
                </a:outerShdw>
              </a:effectLst>
              <a:latin typeface="Wingdings"/>
              <a:cs typeface="Calibri"/>
            </a:rPr>
            <a:pPr/>
            <a:t>l</a:t>
          </a:fld>
          <a:endParaRPr lang="fr-FR" sz="6000">
            <a:solidFill>
              <a:srgbClr val="C00000"/>
            </a:solidFill>
            <a:effectLst>
              <a:outerShdw blurRad="50800" dist="38100" dir="2700000" algn="tl" rotWithShape="0">
                <a:srgbClr val="C00000">
                  <a:alpha val="40000"/>
                </a:srgbClr>
              </a:outerShdw>
            </a:effectLst>
          </a:endParaRPr>
        </a:p>
      </xdr:txBody>
    </xdr:sp>
    <xdr:clientData/>
  </xdr:twoCellAnchor>
  <xdr:twoCellAnchor>
    <xdr:from>
      <xdr:col>2</xdr:col>
      <xdr:colOff>63500</xdr:colOff>
      <xdr:row>10</xdr:row>
      <xdr:rowOff>0</xdr:rowOff>
    </xdr:from>
    <xdr:to>
      <xdr:col>3</xdr:col>
      <xdr:colOff>749300</xdr:colOff>
      <xdr:row>16</xdr:row>
      <xdr:rowOff>76200</xdr:rowOff>
    </xdr:to>
    <xdr:sp macro="" textlink="$S$17">
      <xdr:nvSpPr>
        <xdr:cNvPr id="37" name="ZoneTexte 36">
          <a:extLst>
            <a:ext uri="{FF2B5EF4-FFF2-40B4-BE49-F238E27FC236}">
              <a16:creationId xmlns:a16="http://schemas.microsoft.com/office/drawing/2014/main" id="{E3A98EC9-551B-5F4B-9669-22A2D45427D2}"/>
            </a:ext>
          </a:extLst>
        </xdr:cNvPr>
        <xdr:cNvSpPr txBox="1"/>
      </xdr:nvSpPr>
      <xdr:spPr>
        <a:xfrm>
          <a:off x="1765300" y="2489200"/>
          <a:ext cx="1536700" cy="147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CA698DF-FE65-5440-931A-533D466C01D4}"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rPr>
            <a:pPr/>
            <a:t> </a:t>
          </a:fld>
          <a:endParaRPr lang="fr-FR" sz="8000">
            <a:solidFill>
              <a:schemeClr val="accent6">
                <a:lumMod val="75000"/>
              </a:schemeClr>
            </a:solidFill>
            <a:effectLst>
              <a:outerShdw blurRad="50800" dist="38100" dir="2700000" algn="tl" rotWithShape="0">
                <a:schemeClr val="accent6">
                  <a:lumMod val="75000"/>
                  <a:alpha val="40000"/>
                </a:schemeClr>
              </a:outerShdw>
            </a:effectLst>
          </a:endParaRPr>
        </a:p>
      </xdr:txBody>
    </xdr:sp>
    <xdr:clientData/>
  </xdr:twoCellAnchor>
  <xdr:twoCellAnchor>
    <xdr:from>
      <xdr:col>3</xdr:col>
      <xdr:colOff>812800</xdr:colOff>
      <xdr:row>9</xdr:row>
      <xdr:rowOff>190500</xdr:rowOff>
    </xdr:from>
    <xdr:to>
      <xdr:col>5</xdr:col>
      <xdr:colOff>431800</xdr:colOff>
      <xdr:row>15</xdr:row>
      <xdr:rowOff>101600</xdr:rowOff>
    </xdr:to>
    <xdr:sp macro="" textlink="$P$62">
      <xdr:nvSpPr>
        <xdr:cNvPr id="38" name="ZoneTexte 37">
          <a:extLst>
            <a:ext uri="{FF2B5EF4-FFF2-40B4-BE49-F238E27FC236}">
              <a16:creationId xmlns:a16="http://schemas.microsoft.com/office/drawing/2014/main" id="{52765C3B-566B-A441-9287-E144BDB9C69E}"/>
            </a:ext>
          </a:extLst>
        </xdr:cNvPr>
        <xdr:cNvSpPr txBox="1"/>
      </xdr:nvSpPr>
      <xdr:spPr>
        <a:xfrm>
          <a:off x="3365500" y="2476500"/>
          <a:ext cx="1320800" cy="1308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4107382-497C-014C-914C-E5D1C1452ECC}"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rPr>
            <a:pPr/>
            <a:t> </a:t>
          </a:fld>
          <a:endParaRPr lang="fr-FR" sz="8000">
            <a:solidFill>
              <a:schemeClr val="accent6">
                <a:lumMod val="75000"/>
              </a:schemeClr>
            </a:solidFill>
            <a:effectLst>
              <a:outerShdw blurRad="50800" dist="38100" dir="2700000" algn="tl" rotWithShape="0">
                <a:schemeClr val="accent6">
                  <a:lumMod val="75000"/>
                  <a:alpha val="40000"/>
                </a:schemeClr>
              </a:outerShdw>
            </a:effectLst>
          </a:endParaRPr>
        </a:p>
      </xdr:txBody>
    </xdr:sp>
    <xdr:clientData/>
  </xdr:twoCellAnchor>
  <xdr:twoCellAnchor>
    <xdr:from>
      <xdr:col>4</xdr:col>
      <xdr:colOff>12700</xdr:colOff>
      <xdr:row>6</xdr:row>
      <xdr:rowOff>139700</xdr:rowOff>
    </xdr:from>
    <xdr:to>
      <xdr:col>5</xdr:col>
      <xdr:colOff>495300</xdr:colOff>
      <xdr:row>13</xdr:row>
      <xdr:rowOff>127000</xdr:rowOff>
    </xdr:to>
    <xdr:sp macro="" textlink="$P$61">
      <xdr:nvSpPr>
        <xdr:cNvPr id="39" name="ZoneTexte 38">
          <a:extLst>
            <a:ext uri="{FF2B5EF4-FFF2-40B4-BE49-F238E27FC236}">
              <a16:creationId xmlns:a16="http://schemas.microsoft.com/office/drawing/2014/main" id="{DACF6B3C-E59E-E242-AB42-D2F453CFF5AB}"/>
            </a:ext>
          </a:extLst>
        </xdr:cNvPr>
        <xdr:cNvSpPr txBox="1"/>
      </xdr:nvSpPr>
      <xdr:spPr>
        <a:xfrm>
          <a:off x="3416300" y="1752600"/>
          <a:ext cx="1333500" cy="156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A954BC9-6DCB-024F-B25C-CF9A3FC06F9A}" type="TxLink">
            <a:rPr lang="en-US" sz="8800" b="1" i="0" u="none" strike="noStrike">
              <a:solidFill>
                <a:srgbClr val="FFC000"/>
              </a:solidFill>
              <a:effectLst>
                <a:outerShdw blurRad="50800" dist="38100" dir="2700000" algn="tl" rotWithShape="0">
                  <a:srgbClr val="FFC000">
                    <a:alpha val="40000"/>
                  </a:srgbClr>
                </a:outerShdw>
              </a:effectLst>
              <a:latin typeface="Wingdings"/>
              <a:cs typeface="Calibri"/>
            </a:rPr>
            <a:pPr/>
            <a:t> </a:t>
          </a:fld>
          <a:endParaRPr lang="fr-FR" sz="8000">
            <a:solidFill>
              <a:srgbClr val="FFC000"/>
            </a:solidFill>
            <a:effectLst>
              <a:outerShdw blurRad="50800" dist="38100" dir="2700000" algn="tl" rotWithShape="0">
                <a:srgbClr val="FFC000">
                  <a:alpha val="40000"/>
                </a:srgbClr>
              </a:outerShdw>
            </a:effectLst>
          </a:endParaRPr>
        </a:p>
      </xdr:txBody>
    </xdr:sp>
    <xdr:clientData/>
  </xdr:twoCellAnchor>
  <xdr:twoCellAnchor>
    <xdr:from>
      <xdr:col>3</xdr:col>
      <xdr:colOff>825500</xdr:colOff>
      <xdr:row>2</xdr:row>
      <xdr:rowOff>330200</xdr:rowOff>
    </xdr:from>
    <xdr:to>
      <xdr:col>5</xdr:col>
      <xdr:colOff>533400</xdr:colOff>
      <xdr:row>10</xdr:row>
      <xdr:rowOff>203200</xdr:rowOff>
    </xdr:to>
    <xdr:sp macro="" textlink="$P$60">
      <xdr:nvSpPr>
        <xdr:cNvPr id="40" name="ZoneTexte 39">
          <a:extLst>
            <a:ext uri="{FF2B5EF4-FFF2-40B4-BE49-F238E27FC236}">
              <a16:creationId xmlns:a16="http://schemas.microsoft.com/office/drawing/2014/main" id="{82D2F875-99B0-B243-9B6F-5057FE6E6F23}"/>
            </a:ext>
          </a:extLst>
        </xdr:cNvPr>
        <xdr:cNvSpPr txBox="1"/>
      </xdr:nvSpPr>
      <xdr:spPr>
        <a:xfrm>
          <a:off x="3378200" y="952500"/>
          <a:ext cx="1409700" cy="1739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A0B8F4F-C1D7-FA49-A0EA-062040202EBA}" type="TxLink">
            <a:rPr lang="en-US" sz="8800" b="1" i="0" u="none" strike="noStrike">
              <a:solidFill>
                <a:srgbClr val="C00000"/>
              </a:solidFill>
              <a:effectLst>
                <a:outerShdw blurRad="50800" dist="38100" dir="2700000" algn="tl" rotWithShape="0">
                  <a:srgbClr val="C00000">
                    <a:alpha val="40000"/>
                  </a:srgbClr>
                </a:outerShdw>
              </a:effectLst>
              <a:latin typeface="Wingdings"/>
            </a:rPr>
            <a:pPr/>
            <a:t>l</a:t>
          </a:fld>
          <a:endParaRPr lang="fr-FR" sz="6000">
            <a:solidFill>
              <a:srgbClr val="C00000"/>
            </a:solidFill>
            <a:effectLst>
              <a:outerShdw blurRad="50800" dist="38100" dir="2700000" algn="tl" rotWithShape="0">
                <a:srgbClr val="C00000">
                  <a:alpha val="40000"/>
                </a:srgbClr>
              </a:outerShdw>
            </a:effectLst>
          </a:endParaRPr>
        </a:p>
      </xdr:txBody>
    </xdr:sp>
    <xdr:clientData/>
  </xdr:twoCellAnchor>
  <xdr:twoCellAnchor>
    <xdr:from>
      <xdr:col>0</xdr:col>
      <xdr:colOff>457200</xdr:colOff>
      <xdr:row>42</xdr:row>
      <xdr:rowOff>88900</xdr:rowOff>
    </xdr:from>
    <xdr:to>
      <xdr:col>1</xdr:col>
      <xdr:colOff>812800</xdr:colOff>
      <xdr:row>50</xdr:row>
      <xdr:rowOff>114300</xdr:rowOff>
    </xdr:to>
    <xdr:sp macro="" textlink="$S$45">
      <xdr:nvSpPr>
        <xdr:cNvPr id="41" name="ZoneTexte 40">
          <a:extLst>
            <a:ext uri="{FF2B5EF4-FFF2-40B4-BE49-F238E27FC236}">
              <a16:creationId xmlns:a16="http://schemas.microsoft.com/office/drawing/2014/main" id="{32B0961B-811A-FA42-9C52-29A45DCBE763}"/>
            </a:ext>
          </a:extLst>
        </xdr:cNvPr>
        <xdr:cNvSpPr txBox="1"/>
      </xdr:nvSpPr>
      <xdr:spPr>
        <a:xfrm>
          <a:off x="457200" y="9245600"/>
          <a:ext cx="1206500" cy="154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4AD03FB-A82B-BC4C-930E-098A10683DB9}" type="TxLink">
            <a:rPr lang="en-US" sz="8800" b="1" i="0" u="none" strike="noStrike">
              <a:solidFill>
                <a:srgbClr val="FFC000"/>
              </a:solidFill>
              <a:effectLst>
                <a:outerShdw blurRad="50800" dist="38100" dir="2700000" algn="tl" rotWithShape="0">
                  <a:srgbClr val="FFC000">
                    <a:alpha val="40000"/>
                  </a:srgbClr>
                </a:outerShdw>
              </a:effectLst>
              <a:latin typeface="Wingdings"/>
              <a:cs typeface="Calibri"/>
            </a:rPr>
            <a:pPr/>
            <a:t> </a:t>
          </a:fld>
          <a:endParaRPr lang="fr-FR" sz="8000">
            <a:solidFill>
              <a:srgbClr val="FFC000"/>
            </a:solidFill>
            <a:effectLst>
              <a:outerShdw blurRad="50800" dist="38100" dir="2700000" algn="tl" rotWithShape="0">
                <a:srgbClr val="FFC000">
                  <a:alpha val="40000"/>
                </a:srgbClr>
              </a:outerShdw>
            </a:effectLst>
          </a:endParaRPr>
        </a:p>
      </xdr:txBody>
    </xdr:sp>
    <xdr:clientData/>
  </xdr:twoCellAnchor>
  <xdr:twoCellAnchor>
    <xdr:from>
      <xdr:col>0</xdr:col>
      <xdr:colOff>406400</xdr:colOff>
      <xdr:row>38</xdr:row>
      <xdr:rowOff>63500</xdr:rowOff>
    </xdr:from>
    <xdr:to>
      <xdr:col>2</xdr:col>
      <xdr:colOff>419100</xdr:colOff>
      <xdr:row>46</xdr:row>
      <xdr:rowOff>25400</xdr:rowOff>
    </xdr:to>
    <xdr:sp macro="" textlink="$S$44">
      <xdr:nvSpPr>
        <xdr:cNvPr id="42" name="ZoneTexte 41">
          <a:extLst>
            <a:ext uri="{FF2B5EF4-FFF2-40B4-BE49-F238E27FC236}">
              <a16:creationId xmlns:a16="http://schemas.microsoft.com/office/drawing/2014/main" id="{1E9EB4D9-98F2-254B-8200-21147D9DEBB9}"/>
            </a:ext>
          </a:extLst>
        </xdr:cNvPr>
        <xdr:cNvSpPr txBox="1"/>
      </xdr:nvSpPr>
      <xdr:spPr>
        <a:xfrm>
          <a:off x="406400" y="8458200"/>
          <a:ext cx="1714500" cy="148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12DB357-57B9-3044-AA77-99218AC8D0BD}" type="TxLink">
            <a:rPr lang="en-US" sz="8800" b="1" i="0" u="none" strike="noStrike">
              <a:solidFill>
                <a:srgbClr val="C00000"/>
              </a:solidFill>
              <a:effectLst>
                <a:outerShdw blurRad="50800" dist="38100" dir="2700000" algn="tl" rotWithShape="0">
                  <a:srgbClr val="C00000">
                    <a:alpha val="40000"/>
                  </a:srgbClr>
                </a:outerShdw>
              </a:effectLst>
              <a:latin typeface="Wingdings"/>
            </a:rPr>
            <a:pPr/>
            <a:t>l</a:t>
          </a:fld>
          <a:endParaRPr lang="fr-FR" sz="6000">
            <a:solidFill>
              <a:srgbClr val="C00000"/>
            </a:solidFill>
            <a:effectLst>
              <a:outerShdw blurRad="50800" dist="38100" dir="2700000" algn="tl" rotWithShape="0">
                <a:srgbClr val="C00000">
                  <a:alpha val="40000"/>
                </a:srgbClr>
              </a:outerShdw>
            </a:effectLst>
          </a:endParaRPr>
        </a:p>
      </xdr:txBody>
    </xdr:sp>
    <xdr:clientData/>
  </xdr:twoCellAnchor>
  <xdr:twoCellAnchor>
    <xdr:from>
      <xdr:col>0</xdr:col>
      <xdr:colOff>419100</xdr:colOff>
      <xdr:row>46</xdr:row>
      <xdr:rowOff>101600</xdr:rowOff>
    </xdr:from>
    <xdr:to>
      <xdr:col>2</xdr:col>
      <xdr:colOff>444500</xdr:colOff>
      <xdr:row>55</xdr:row>
      <xdr:rowOff>0</xdr:rowOff>
    </xdr:to>
    <xdr:sp macro="" textlink="$S$46">
      <xdr:nvSpPr>
        <xdr:cNvPr id="43" name="ZoneTexte 42">
          <a:extLst>
            <a:ext uri="{FF2B5EF4-FFF2-40B4-BE49-F238E27FC236}">
              <a16:creationId xmlns:a16="http://schemas.microsoft.com/office/drawing/2014/main" id="{98490EE7-57F8-044E-9D98-DAA43FB01DF2}"/>
            </a:ext>
          </a:extLst>
        </xdr:cNvPr>
        <xdr:cNvSpPr txBox="1"/>
      </xdr:nvSpPr>
      <xdr:spPr>
        <a:xfrm>
          <a:off x="419100" y="10020300"/>
          <a:ext cx="1727200"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9EB1FB3-AB53-4A45-8B18-9CE2FFF200A3}"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rPr>
            <a:pPr/>
            <a:t> </a:t>
          </a:fld>
          <a:endParaRPr lang="fr-FR" sz="8000">
            <a:solidFill>
              <a:schemeClr val="accent6">
                <a:lumMod val="75000"/>
              </a:schemeClr>
            </a:solidFill>
            <a:effectLst>
              <a:outerShdw blurRad="50800" dist="38100" dir="2700000" algn="tl" rotWithShape="0">
                <a:schemeClr val="accent6">
                  <a:lumMod val="75000"/>
                  <a:alpha val="40000"/>
                </a:schemeClr>
              </a:outerShdw>
            </a:effectLst>
          </a:endParaRPr>
        </a:p>
      </xdr:txBody>
    </xdr:sp>
    <xdr:clientData/>
  </xdr:twoCellAnchor>
  <xdr:twoCellAnchor>
    <xdr:from>
      <xdr:col>0</xdr:col>
      <xdr:colOff>203200</xdr:colOff>
      <xdr:row>38</xdr:row>
      <xdr:rowOff>165100</xdr:rowOff>
    </xdr:from>
    <xdr:to>
      <xdr:col>5</xdr:col>
      <xdr:colOff>50800</xdr:colOff>
      <xdr:row>53</xdr:row>
      <xdr:rowOff>139700</xdr:rowOff>
    </xdr:to>
    <xdr:sp macro="" textlink="">
      <xdr:nvSpPr>
        <xdr:cNvPr id="44" name="ZoneTexte 43">
          <a:extLst>
            <a:ext uri="{FF2B5EF4-FFF2-40B4-BE49-F238E27FC236}">
              <a16:creationId xmlns:a16="http://schemas.microsoft.com/office/drawing/2014/main" id="{FA887226-05F8-FA4F-A19A-D6BBF0D22D09}"/>
            </a:ext>
          </a:extLst>
        </xdr:cNvPr>
        <xdr:cNvSpPr txBox="1"/>
      </xdr:nvSpPr>
      <xdr:spPr>
        <a:xfrm>
          <a:off x="203200" y="8559800"/>
          <a:ext cx="4102100" cy="2832100"/>
        </a:xfrm>
        <a:prstGeom prst="rect">
          <a:avLst/>
        </a:prstGeom>
        <a:no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                                                  </a:t>
          </a:r>
        </a:p>
        <a:p>
          <a:endParaRPr lang="fr-FR" sz="1100"/>
        </a:p>
        <a:p>
          <a:endParaRPr lang="fr-FR" sz="1100"/>
        </a:p>
        <a:p>
          <a:endParaRPr lang="fr-FR" sz="1100"/>
        </a:p>
        <a:p>
          <a:endParaRPr lang="fr-FR" sz="1100"/>
        </a:p>
        <a:p>
          <a:endParaRPr lang="fr-FR" sz="1100"/>
        </a:p>
        <a:p>
          <a:r>
            <a:rPr lang="fr-FR" sz="1000"/>
            <a:t>                                               </a:t>
          </a:r>
          <a:r>
            <a:rPr lang="fr-FR" sz="1600" b="1"/>
            <a:t>RESUMER GLOBAL</a:t>
          </a:r>
        </a:p>
        <a:p>
          <a:r>
            <a:rPr lang="fr-FR" sz="2000" b="1"/>
            <a:t>                                 </a:t>
          </a:r>
          <a:endParaRPr lang="fr-FR" sz="1100" b="1"/>
        </a:p>
      </xdr:txBody>
    </xdr:sp>
    <xdr:clientData/>
  </xdr:twoCellAnchor>
  <xdr:twoCellAnchor>
    <xdr:from>
      <xdr:col>5</xdr:col>
      <xdr:colOff>196850</xdr:colOff>
      <xdr:row>38</xdr:row>
      <xdr:rowOff>152400</xdr:rowOff>
    </xdr:from>
    <xdr:to>
      <xdr:col>12</xdr:col>
      <xdr:colOff>50800</xdr:colOff>
      <xdr:row>53</xdr:row>
      <xdr:rowOff>127000</xdr:rowOff>
    </xdr:to>
    <mc:AlternateContent xmlns:mc="http://schemas.openxmlformats.org/markup-compatibility/2006">
      <mc:Choice xmlns:cx2="http://schemas.microsoft.com/office/drawing/2015/10/21/chartex" Requires="cx2">
        <xdr:graphicFrame macro="">
          <xdr:nvGraphicFramePr>
            <xdr:cNvPr id="45" name="Graphique 44">
              <a:extLst>
                <a:ext uri="{FF2B5EF4-FFF2-40B4-BE49-F238E27FC236}">
                  <a16:creationId xmlns:a16="http://schemas.microsoft.com/office/drawing/2014/main" id="{A7167625-8170-B94D-A6E9-526F549E6E2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4451350" y="8547100"/>
              <a:ext cx="6280150" cy="28321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44450</xdr:colOff>
      <xdr:row>3</xdr:row>
      <xdr:rowOff>152400</xdr:rowOff>
    </xdr:from>
    <xdr:to>
      <xdr:col>12</xdr:col>
      <xdr:colOff>787400</xdr:colOff>
      <xdr:row>15</xdr:row>
      <xdr:rowOff>76200</xdr:rowOff>
    </xdr:to>
    <mc:AlternateContent xmlns:mc="http://schemas.openxmlformats.org/markup-compatibility/2006">
      <mc:Choice xmlns:cx2="http://schemas.microsoft.com/office/drawing/2015/10/21/chartex" Requires="cx2">
        <xdr:graphicFrame macro="">
          <xdr:nvGraphicFramePr>
            <xdr:cNvPr id="46" name="Graphique 45">
              <a:extLst>
                <a:ext uri="{FF2B5EF4-FFF2-40B4-BE49-F238E27FC236}">
                  <a16:creationId xmlns:a16="http://schemas.microsoft.com/office/drawing/2014/main" id="{0921D2B1-CD55-D642-B28E-578DB6C8A1C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5149850" y="1155700"/>
              <a:ext cx="6000750" cy="26035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0</xdr:col>
      <xdr:colOff>228600</xdr:colOff>
      <xdr:row>19</xdr:row>
      <xdr:rowOff>0</xdr:rowOff>
    </xdr:from>
    <xdr:to>
      <xdr:col>5</xdr:col>
      <xdr:colOff>546100</xdr:colOff>
      <xdr:row>32</xdr:row>
      <xdr:rowOff>177800</xdr:rowOff>
    </xdr:to>
    <mc:AlternateContent xmlns:mc="http://schemas.openxmlformats.org/markup-compatibility/2006">
      <mc:Choice xmlns:cx2="http://schemas.microsoft.com/office/drawing/2015/10/21/chartex" Requires="cx2">
        <xdr:graphicFrame macro="">
          <xdr:nvGraphicFramePr>
            <xdr:cNvPr id="47" name="Graphique 46">
              <a:extLst>
                <a:ext uri="{FF2B5EF4-FFF2-40B4-BE49-F238E27FC236}">
                  <a16:creationId xmlns:a16="http://schemas.microsoft.com/office/drawing/2014/main" id="{95DACB5D-40DF-7349-8DBC-3C23A3A2D576}"/>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228600" y="455930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5</xdr:col>
      <xdr:colOff>762000</xdr:colOff>
      <xdr:row>19</xdr:row>
      <xdr:rowOff>38100</xdr:rowOff>
    </xdr:from>
    <xdr:to>
      <xdr:col>12</xdr:col>
      <xdr:colOff>1016000</xdr:colOff>
      <xdr:row>33</xdr:row>
      <xdr:rowOff>0</xdr:rowOff>
    </xdr:to>
    <mc:AlternateContent xmlns:mc="http://schemas.openxmlformats.org/markup-compatibility/2006">
      <mc:Choice xmlns:cx2="http://schemas.microsoft.com/office/drawing/2015/10/21/chartex" Requires="cx2">
        <xdr:graphicFrame macro="">
          <xdr:nvGraphicFramePr>
            <xdr:cNvPr id="48" name="Graphique 47">
              <a:extLst>
                <a:ext uri="{FF2B5EF4-FFF2-40B4-BE49-F238E27FC236}">
                  <a16:creationId xmlns:a16="http://schemas.microsoft.com/office/drawing/2014/main" id="{BC035D2F-6780-1D49-BBA2-D9147DB6262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1"/>
            </a:graphicData>
          </a:graphic>
        </xdr:graphicFrame>
      </mc:Choice>
      <mc:Fallback>
        <xdr:sp macro="" textlink="">
          <xdr:nvSpPr>
            <xdr:cNvPr id="0" name=""/>
            <xdr:cNvSpPr>
              <a:spLocks noTextEdit="1"/>
            </xdr:cNvSpPr>
          </xdr:nvSpPr>
          <xdr:spPr>
            <a:xfrm>
              <a:off x="5016500" y="4597400"/>
              <a:ext cx="6134100" cy="27178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2</xdr:col>
      <xdr:colOff>419100</xdr:colOff>
      <xdr:row>57</xdr:row>
      <xdr:rowOff>25400</xdr:rowOff>
    </xdr:from>
    <xdr:to>
      <xdr:col>4</xdr:col>
      <xdr:colOff>368300</xdr:colOff>
      <xdr:row>71</xdr:row>
      <xdr:rowOff>0</xdr:rowOff>
    </xdr:to>
    <xdr:grpSp>
      <xdr:nvGrpSpPr>
        <xdr:cNvPr id="49" name="Groupe 48">
          <a:extLst>
            <a:ext uri="{FF2B5EF4-FFF2-40B4-BE49-F238E27FC236}">
              <a16:creationId xmlns:a16="http://schemas.microsoft.com/office/drawing/2014/main" id="{8E75169A-A48A-F445-B55A-9F382AE5CC32}"/>
            </a:ext>
          </a:extLst>
        </xdr:cNvPr>
        <xdr:cNvGrpSpPr/>
      </xdr:nvGrpSpPr>
      <xdr:grpSpPr>
        <a:xfrm>
          <a:off x="2120900" y="12052300"/>
          <a:ext cx="1651000" cy="2997200"/>
          <a:chOff x="1625600" y="12458700"/>
          <a:chExt cx="1651000" cy="2997200"/>
        </a:xfrm>
      </xdr:grpSpPr>
      <xdr:grpSp>
        <xdr:nvGrpSpPr>
          <xdr:cNvPr id="50" name="Groupe 49">
            <a:extLst>
              <a:ext uri="{FF2B5EF4-FFF2-40B4-BE49-F238E27FC236}">
                <a16:creationId xmlns:a16="http://schemas.microsoft.com/office/drawing/2014/main" id="{5692095B-7D67-8C40-BD22-D0BEE15DDD58}"/>
              </a:ext>
            </a:extLst>
          </xdr:cNvPr>
          <xdr:cNvGrpSpPr/>
        </xdr:nvGrpSpPr>
        <xdr:grpSpPr>
          <a:xfrm>
            <a:off x="1625600" y="12636500"/>
            <a:ext cx="1651000" cy="2819400"/>
            <a:chOff x="368300" y="12687300"/>
            <a:chExt cx="1651000" cy="2819400"/>
          </a:xfrm>
        </xdr:grpSpPr>
        <xdr:grpSp>
          <xdr:nvGrpSpPr>
            <xdr:cNvPr id="52" name="Groupe 51">
              <a:extLst>
                <a:ext uri="{FF2B5EF4-FFF2-40B4-BE49-F238E27FC236}">
                  <a16:creationId xmlns:a16="http://schemas.microsoft.com/office/drawing/2014/main" id="{D48FE33D-0282-EC4D-B0A1-94A74902618A}"/>
                </a:ext>
              </a:extLst>
            </xdr:cNvPr>
            <xdr:cNvGrpSpPr/>
          </xdr:nvGrpSpPr>
          <xdr:grpSpPr>
            <a:xfrm>
              <a:off x="419100" y="12687300"/>
              <a:ext cx="1041400" cy="2705100"/>
              <a:chOff x="4711700" y="6007100"/>
              <a:chExt cx="1104900" cy="2844800"/>
            </a:xfrm>
          </xdr:grpSpPr>
          <xdr:sp macro="" textlink="">
            <xdr:nvSpPr>
              <xdr:cNvPr id="55" name="Rectangle : coins arrondis 54">
                <a:extLst>
                  <a:ext uri="{FF2B5EF4-FFF2-40B4-BE49-F238E27FC236}">
                    <a16:creationId xmlns:a16="http://schemas.microsoft.com/office/drawing/2014/main" id="{A8A0AD23-37AA-334A-98AF-0EF944907B97}"/>
                  </a:ext>
                </a:extLst>
              </xdr:cNvPr>
              <xdr:cNvSpPr/>
            </xdr:nvSpPr>
            <xdr:spPr>
              <a:xfrm>
                <a:off x="4711700" y="6007100"/>
                <a:ext cx="1104900" cy="2844800"/>
              </a:xfrm>
              <a:prstGeom prst="round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6" name="Ellipse 55">
                <a:extLst>
                  <a:ext uri="{FF2B5EF4-FFF2-40B4-BE49-F238E27FC236}">
                    <a16:creationId xmlns:a16="http://schemas.microsoft.com/office/drawing/2014/main" id="{186F202F-54CF-8C46-8956-97944084A9F8}"/>
                  </a:ext>
                </a:extLst>
              </xdr:cNvPr>
              <xdr:cNvSpPr/>
            </xdr:nvSpPr>
            <xdr:spPr>
              <a:xfrm>
                <a:off x="4967713" y="6247506"/>
                <a:ext cx="683786" cy="724794"/>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7" name="Ellipse 56">
                <a:extLst>
                  <a:ext uri="{FF2B5EF4-FFF2-40B4-BE49-F238E27FC236}">
                    <a16:creationId xmlns:a16="http://schemas.microsoft.com/office/drawing/2014/main" id="{B94F2316-65C5-0244-BBDB-0BB9F90E8DE9}"/>
                  </a:ext>
                </a:extLst>
              </xdr:cNvPr>
              <xdr:cNvSpPr/>
            </xdr:nvSpPr>
            <xdr:spPr>
              <a:xfrm>
                <a:off x="4913816" y="7142349"/>
                <a:ext cx="699584" cy="76975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8" name="Ellipse 57">
                <a:extLst>
                  <a:ext uri="{FF2B5EF4-FFF2-40B4-BE49-F238E27FC236}">
                    <a16:creationId xmlns:a16="http://schemas.microsoft.com/office/drawing/2014/main" id="{A10638B9-8413-C84F-AF92-DC86D08C3EA4}"/>
                  </a:ext>
                </a:extLst>
              </xdr:cNvPr>
              <xdr:cNvSpPr/>
            </xdr:nvSpPr>
            <xdr:spPr>
              <a:xfrm>
                <a:off x="4851400" y="7962900"/>
                <a:ext cx="774700" cy="876300"/>
              </a:xfrm>
              <a:prstGeom prst="ellipse">
                <a:avLst/>
              </a:prstGeom>
              <a:solidFill>
                <a:schemeClr val="accent6">
                  <a:lumMod val="75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P$72">
          <xdr:nvSpPr>
            <xdr:cNvPr id="53" name="ZoneTexte 52">
              <a:extLst>
                <a:ext uri="{FF2B5EF4-FFF2-40B4-BE49-F238E27FC236}">
                  <a16:creationId xmlns:a16="http://schemas.microsoft.com/office/drawing/2014/main" id="{DF9BC25A-B819-964D-BC24-98068E177F72}"/>
                </a:ext>
              </a:extLst>
            </xdr:cNvPr>
            <xdr:cNvSpPr txBox="1"/>
          </xdr:nvSpPr>
          <xdr:spPr>
            <a:xfrm>
              <a:off x="368300" y="14185900"/>
              <a:ext cx="1193800" cy="132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EAEEC7F-8EF5-7442-9C49-D3A46A20668D}" type="TxLink">
                <a:rPr lang="en-US" sz="8800" b="1" i="0" u="none" strike="noStrike">
                  <a:solidFill>
                    <a:schemeClr val="accent6">
                      <a:lumMod val="75000"/>
                    </a:schemeClr>
                  </a:solidFill>
                  <a:effectLst>
                    <a:outerShdw blurRad="50800" dist="38100" dir="2700000" algn="tl" rotWithShape="0">
                      <a:prstClr val="black">
                        <a:alpha val="40000"/>
                      </a:prstClr>
                    </a:outerShdw>
                  </a:effectLst>
                  <a:latin typeface="Wingdings"/>
                </a:rPr>
                <a:pPr/>
                <a:t> </a:t>
              </a:fld>
              <a:endParaRPr lang="fr-FR" sz="8000">
                <a:solidFill>
                  <a:schemeClr val="accent6">
                    <a:lumMod val="75000"/>
                  </a:schemeClr>
                </a:solidFill>
                <a:effectLst>
                  <a:outerShdw blurRad="50800" dist="38100" dir="2700000" algn="tl" rotWithShape="0">
                    <a:prstClr val="black">
                      <a:alpha val="40000"/>
                    </a:prstClr>
                  </a:outerShdw>
                </a:effectLst>
              </a:endParaRPr>
            </a:p>
          </xdr:txBody>
        </xdr:sp>
        <xdr:sp macro="" textlink="$P$71">
          <xdr:nvSpPr>
            <xdr:cNvPr id="54" name="ZoneTexte 53">
              <a:extLst>
                <a:ext uri="{FF2B5EF4-FFF2-40B4-BE49-F238E27FC236}">
                  <a16:creationId xmlns:a16="http://schemas.microsoft.com/office/drawing/2014/main" id="{E946DD51-9923-904E-B480-5F1BE26DE82C}"/>
                </a:ext>
              </a:extLst>
            </xdr:cNvPr>
            <xdr:cNvSpPr txBox="1"/>
          </xdr:nvSpPr>
          <xdr:spPr>
            <a:xfrm>
              <a:off x="431800" y="13411200"/>
              <a:ext cx="15875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1B3E958C-08A5-D242-8FFA-3AFC4114F7B6}" type="TxLink">
                <a:rPr lang="en-US" sz="8800" b="1" i="0" u="none" strike="noStrike">
                  <a:solidFill>
                    <a:srgbClr val="FFC000"/>
                  </a:solidFill>
                  <a:effectLst>
                    <a:outerShdw blurRad="50800" dist="38100" dir="2700000" algn="tl" rotWithShape="0">
                      <a:srgbClr val="FFC000">
                        <a:alpha val="40000"/>
                      </a:srgbClr>
                    </a:outerShdw>
                  </a:effectLst>
                  <a:latin typeface="Wingdings"/>
                </a:rPr>
                <a:pPr/>
                <a:t> </a:t>
              </a:fld>
              <a:endParaRPr lang="fr-FR" sz="8000">
                <a:solidFill>
                  <a:srgbClr val="FFC000"/>
                </a:solidFill>
                <a:effectLst>
                  <a:outerShdw blurRad="50800" dist="38100" dir="2700000" algn="tl" rotWithShape="0">
                    <a:srgbClr val="FFC000">
                      <a:alpha val="40000"/>
                    </a:srgbClr>
                  </a:outerShdw>
                </a:effectLst>
              </a:endParaRPr>
            </a:p>
          </xdr:txBody>
        </xdr:sp>
      </xdr:grpSp>
      <xdr:sp macro="" textlink="$P$70">
        <xdr:nvSpPr>
          <xdr:cNvPr id="51" name="ZoneTexte 50">
            <a:extLst>
              <a:ext uri="{FF2B5EF4-FFF2-40B4-BE49-F238E27FC236}">
                <a16:creationId xmlns:a16="http://schemas.microsoft.com/office/drawing/2014/main" id="{F56D948A-936B-AC4A-8806-7303FB8B8CF0}"/>
              </a:ext>
            </a:extLst>
          </xdr:cNvPr>
          <xdr:cNvSpPr txBox="1"/>
        </xdr:nvSpPr>
        <xdr:spPr>
          <a:xfrm>
            <a:off x="1663700" y="12458700"/>
            <a:ext cx="1028700" cy="111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1848582-63CE-4546-B54C-3F9FF09C52D2}" type="TxLink">
              <a:rPr lang="en-US" sz="8800" b="1" i="0" u="none" strike="noStrike">
                <a:solidFill>
                  <a:srgbClr val="C00000"/>
                </a:solidFill>
                <a:effectLst>
                  <a:outerShdw blurRad="50800" dist="38100" dir="2700000" algn="tl" rotWithShape="0">
                    <a:prstClr val="black">
                      <a:alpha val="40000"/>
                    </a:prstClr>
                  </a:outerShdw>
                </a:effectLst>
                <a:latin typeface="Wingdings"/>
              </a:rPr>
              <a:pPr/>
              <a:t>l</a:t>
            </a:fld>
            <a:endParaRPr lang="fr-FR" sz="6000">
              <a:solidFill>
                <a:srgbClr val="C00000"/>
              </a:solidFill>
              <a:effectLst>
                <a:outerShdw blurRad="50800" dist="38100" dir="2700000" algn="tl" rotWithShape="0">
                  <a:prstClr val="black">
                    <a:alpha val="40000"/>
                  </a:prstClr>
                </a:outerShdw>
              </a:effectLst>
            </a:endParaRPr>
          </a:p>
        </xdr:txBody>
      </xdr:sp>
    </xdr:grpSp>
    <xdr:clientData/>
  </xdr:twoCellAnchor>
  <xdr:twoCellAnchor>
    <xdr:from>
      <xdr:col>7</xdr:col>
      <xdr:colOff>444500</xdr:colOff>
      <xdr:row>57</xdr:row>
      <xdr:rowOff>63500</xdr:rowOff>
    </xdr:from>
    <xdr:to>
      <xdr:col>9</xdr:col>
      <xdr:colOff>355600</xdr:colOff>
      <xdr:row>71</xdr:row>
      <xdr:rowOff>25400</xdr:rowOff>
    </xdr:to>
    <xdr:grpSp>
      <xdr:nvGrpSpPr>
        <xdr:cNvPr id="59" name="Groupe 58">
          <a:extLst>
            <a:ext uri="{FF2B5EF4-FFF2-40B4-BE49-F238E27FC236}">
              <a16:creationId xmlns:a16="http://schemas.microsoft.com/office/drawing/2014/main" id="{EF8BFE7A-C542-CA49-979E-96395C8BEDDA}"/>
            </a:ext>
          </a:extLst>
        </xdr:cNvPr>
        <xdr:cNvGrpSpPr/>
      </xdr:nvGrpSpPr>
      <xdr:grpSpPr>
        <a:xfrm>
          <a:off x="6718300" y="12090400"/>
          <a:ext cx="1612900" cy="2984500"/>
          <a:chOff x="1651000" y="12522200"/>
          <a:chExt cx="1612900" cy="2984500"/>
        </a:xfrm>
      </xdr:grpSpPr>
      <xdr:grpSp>
        <xdr:nvGrpSpPr>
          <xdr:cNvPr id="60" name="Groupe 59">
            <a:extLst>
              <a:ext uri="{FF2B5EF4-FFF2-40B4-BE49-F238E27FC236}">
                <a16:creationId xmlns:a16="http://schemas.microsoft.com/office/drawing/2014/main" id="{6BBA96F7-051A-E146-8A23-602ABB38C293}"/>
              </a:ext>
            </a:extLst>
          </xdr:cNvPr>
          <xdr:cNvGrpSpPr/>
        </xdr:nvGrpSpPr>
        <xdr:grpSpPr>
          <a:xfrm>
            <a:off x="1651000" y="12636500"/>
            <a:ext cx="1612900" cy="2870200"/>
            <a:chOff x="393700" y="12687300"/>
            <a:chExt cx="1612900" cy="2870200"/>
          </a:xfrm>
        </xdr:grpSpPr>
        <xdr:grpSp>
          <xdr:nvGrpSpPr>
            <xdr:cNvPr id="62" name="Groupe 61">
              <a:extLst>
                <a:ext uri="{FF2B5EF4-FFF2-40B4-BE49-F238E27FC236}">
                  <a16:creationId xmlns:a16="http://schemas.microsoft.com/office/drawing/2014/main" id="{BD913B4C-EC0A-0F4F-89F6-F445ADDF5C92}"/>
                </a:ext>
              </a:extLst>
            </xdr:cNvPr>
            <xdr:cNvGrpSpPr/>
          </xdr:nvGrpSpPr>
          <xdr:grpSpPr>
            <a:xfrm>
              <a:off x="419100" y="12687300"/>
              <a:ext cx="1041400" cy="2705100"/>
              <a:chOff x="4711700" y="6007100"/>
              <a:chExt cx="1104900" cy="2844800"/>
            </a:xfrm>
          </xdr:grpSpPr>
          <xdr:sp macro="" textlink="">
            <xdr:nvSpPr>
              <xdr:cNvPr id="65" name="Rectangle : coins arrondis 64">
                <a:extLst>
                  <a:ext uri="{FF2B5EF4-FFF2-40B4-BE49-F238E27FC236}">
                    <a16:creationId xmlns:a16="http://schemas.microsoft.com/office/drawing/2014/main" id="{5FB8C9E5-1584-BA43-BCFD-FB1D8904BD08}"/>
                  </a:ext>
                </a:extLst>
              </xdr:cNvPr>
              <xdr:cNvSpPr/>
            </xdr:nvSpPr>
            <xdr:spPr>
              <a:xfrm>
                <a:off x="4711700" y="6007100"/>
                <a:ext cx="1104900" cy="2844800"/>
              </a:xfrm>
              <a:prstGeom prst="round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6" name="Ellipse 65">
                <a:extLst>
                  <a:ext uri="{FF2B5EF4-FFF2-40B4-BE49-F238E27FC236}">
                    <a16:creationId xmlns:a16="http://schemas.microsoft.com/office/drawing/2014/main" id="{8BA2F307-893E-E74A-99DB-850C1A8D8F78}"/>
                  </a:ext>
                </a:extLst>
              </xdr:cNvPr>
              <xdr:cNvSpPr/>
            </xdr:nvSpPr>
            <xdr:spPr>
              <a:xfrm>
                <a:off x="4967713" y="6247506"/>
                <a:ext cx="683786" cy="724794"/>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7" name="Ellipse 66">
                <a:extLst>
                  <a:ext uri="{FF2B5EF4-FFF2-40B4-BE49-F238E27FC236}">
                    <a16:creationId xmlns:a16="http://schemas.microsoft.com/office/drawing/2014/main" id="{56185315-6B58-A848-AE90-9C85E90BB293}"/>
                  </a:ext>
                </a:extLst>
              </xdr:cNvPr>
              <xdr:cNvSpPr/>
            </xdr:nvSpPr>
            <xdr:spPr>
              <a:xfrm>
                <a:off x="4913816" y="7142349"/>
                <a:ext cx="699584" cy="76975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68" name="Ellipse 67">
                <a:extLst>
                  <a:ext uri="{FF2B5EF4-FFF2-40B4-BE49-F238E27FC236}">
                    <a16:creationId xmlns:a16="http://schemas.microsoft.com/office/drawing/2014/main" id="{06070D88-7F07-7341-8BD9-EB47EC8D3FED}"/>
                  </a:ext>
                </a:extLst>
              </xdr:cNvPr>
              <xdr:cNvSpPr/>
            </xdr:nvSpPr>
            <xdr:spPr>
              <a:xfrm>
                <a:off x="4851400" y="7962900"/>
                <a:ext cx="774700" cy="876300"/>
              </a:xfrm>
              <a:prstGeom prst="ellipse">
                <a:avLst/>
              </a:prstGeom>
              <a:solidFill>
                <a:schemeClr val="accent6">
                  <a:lumMod val="75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P$82">
          <xdr:nvSpPr>
            <xdr:cNvPr id="63" name="ZoneTexte 62">
              <a:extLst>
                <a:ext uri="{FF2B5EF4-FFF2-40B4-BE49-F238E27FC236}">
                  <a16:creationId xmlns:a16="http://schemas.microsoft.com/office/drawing/2014/main" id="{E22875AE-DA4B-0443-9D88-542197A4F2C7}"/>
                </a:ext>
              </a:extLst>
            </xdr:cNvPr>
            <xdr:cNvSpPr txBox="1"/>
          </xdr:nvSpPr>
          <xdr:spPr>
            <a:xfrm>
              <a:off x="393700" y="14236700"/>
              <a:ext cx="1193800" cy="132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BD3ABAF-9C71-6545-AA4B-A72587C0FDC0}"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rPr>
                <a:pPr/>
                <a:t> </a:t>
              </a:fld>
              <a:endParaRPr lang="fr-FR" sz="148100">
                <a:solidFill>
                  <a:schemeClr val="accent6">
                    <a:lumMod val="75000"/>
                  </a:schemeClr>
                </a:solidFill>
                <a:effectLst>
                  <a:outerShdw blurRad="50800" dist="38100" dir="2700000" algn="tl" rotWithShape="0">
                    <a:schemeClr val="accent6">
                      <a:lumMod val="75000"/>
                      <a:alpha val="40000"/>
                    </a:schemeClr>
                  </a:outerShdw>
                </a:effectLst>
              </a:endParaRPr>
            </a:p>
          </xdr:txBody>
        </xdr:sp>
        <xdr:sp macro="" textlink="$P$81">
          <xdr:nvSpPr>
            <xdr:cNvPr id="64" name="ZoneTexte 63">
              <a:extLst>
                <a:ext uri="{FF2B5EF4-FFF2-40B4-BE49-F238E27FC236}">
                  <a16:creationId xmlns:a16="http://schemas.microsoft.com/office/drawing/2014/main" id="{63711DE2-D614-014F-8D12-7419BC8216AD}"/>
                </a:ext>
              </a:extLst>
            </xdr:cNvPr>
            <xdr:cNvSpPr txBox="1"/>
          </xdr:nvSpPr>
          <xdr:spPr>
            <a:xfrm>
              <a:off x="419100" y="13436600"/>
              <a:ext cx="15875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24BFD4F-3AFC-BE45-8E79-D8BB133CCC01}" type="TxLink">
                <a:rPr lang="en-US" sz="8800" b="1" i="0" u="none" strike="noStrike">
                  <a:solidFill>
                    <a:srgbClr val="FFC000"/>
                  </a:solidFill>
                  <a:effectLst>
                    <a:outerShdw blurRad="50800" dist="38100" dir="2700000" algn="tl" rotWithShape="0">
                      <a:srgbClr val="FFC000">
                        <a:alpha val="40000"/>
                      </a:srgbClr>
                    </a:outerShdw>
                  </a:effectLst>
                  <a:latin typeface="Wingdings"/>
                </a:rPr>
                <a:pPr/>
                <a:t> </a:t>
              </a:fld>
              <a:endParaRPr lang="fr-FR" sz="148100">
                <a:solidFill>
                  <a:srgbClr val="FFC000"/>
                </a:solidFill>
                <a:effectLst>
                  <a:outerShdw blurRad="50800" dist="38100" dir="2700000" algn="tl" rotWithShape="0">
                    <a:srgbClr val="FFC000">
                      <a:alpha val="40000"/>
                    </a:srgbClr>
                  </a:outerShdw>
                </a:effectLst>
              </a:endParaRPr>
            </a:p>
          </xdr:txBody>
        </xdr:sp>
      </xdr:grpSp>
      <xdr:sp macro="" textlink="$P$80">
        <xdr:nvSpPr>
          <xdr:cNvPr id="61" name="ZoneTexte 60">
            <a:extLst>
              <a:ext uri="{FF2B5EF4-FFF2-40B4-BE49-F238E27FC236}">
                <a16:creationId xmlns:a16="http://schemas.microsoft.com/office/drawing/2014/main" id="{B90F65F4-08A7-2B48-B207-6DADC71B8376}"/>
              </a:ext>
            </a:extLst>
          </xdr:cNvPr>
          <xdr:cNvSpPr txBox="1"/>
        </xdr:nvSpPr>
        <xdr:spPr>
          <a:xfrm>
            <a:off x="1727200" y="12522200"/>
            <a:ext cx="1028700" cy="111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796DD552-FCAC-1E4C-85CF-C89C4DEC0415}" type="TxLink">
              <a:rPr lang="en-US" sz="8800" b="1" i="0" u="none" strike="noStrike">
                <a:solidFill>
                  <a:srgbClr val="C00000"/>
                </a:solidFill>
                <a:effectLst>
                  <a:outerShdw blurRad="50800" dist="38100" dir="2700000" algn="tl" rotWithShape="0">
                    <a:srgbClr val="C00000">
                      <a:alpha val="40000"/>
                    </a:srgbClr>
                  </a:outerShdw>
                </a:effectLst>
                <a:latin typeface="Wingdings"/>
              </a:rPr>
              <a:pPr/>
              <a:t>l</a:t>
            </a:fld>
            <a:endParaRPr lang="fr-FR" sz="49600">
              <a:solidFill>
                <a:srgbClr val="C00000"/>
              </a:solidFill>
              <a:effectLst>
                <a:outerShdw blurRad="50800" dist="38100" dir="2700000" algn="tl" rotWithShape="0">
                  <a:srgbClr val="C00000">
                    <a:alpha val="40000"/>
                  </a:srgbClr>
                </a:outerShdw>
              </a:effectLst>
            </a:endParaRPr>
          </a:p>
        </xdr:txBody>
      </xdr:sp>
    </xdr:grpSp>
    <xdr:clientData/>
  </xdr:twoCellAnchor>
  <xdr:twoCellAnchor>
    <xdr:from>
      <xdr:col>1</xdr:col>
      <xdr:colOff>279400</xdr:colOff>
      <xdr:row>63</xdr:row>
      <xdr:rowOff>0</xdr:rowOff>
    </xdr:from>
    <xdr:to>
      <xdr:col>2</xdr:col>
      <xdr:colOff>241300</xdr:colOff>
      <xdr:row>65</xdr:row>
      <xdr:rowOff>88900</xdr:rowOff>
    </xdr:to>
    <xdr:sp macro="" textlink="$O$77">
      <xdr:nvSpPr>
        <xdr:cNvPr id="69" name="ZoneTexte 68">
          <a:extLst>
            <a:ext uri="{FF2B5EF4-FFF2-40B4-BE49-F238E27FC236}">
              <a16:creationId xmlns:a16="http://schemas.microsoft.com/office/drawing/2014/main" id="{0EA751DF-DA45-9640-8B34-4DC4CE553D6E}"/>
            </a:ext>
          </a:extLst>
        </xdr:cNvPr>
        <xdr:cNvSpPr txBox="1"/>
      </xdr:nvSpPr>
      <xdr:spPr>
        <a:xfrm>
          <a:off x="1130300" y="13335000"/>
          <a:ext cx="812800" cy="495300"/>
        </a:xfrm>
        <a:prstGeom prst="rect">
          <a:avLst/>
        </a:prstGeom>
        <a:noFill/>
        <a:ln w="9525" cmpd="sng">
          <a:solidFill>
            <a:schemeClr val="lt1">
              <a:shade val="50000"/>
            </a:schemeClr>
          </a:solidFill>
        </a:ln>
        <a:effectLst>
          <a:innerShdw blurRad="63500" dist="50800" dir="13500000">
            <a:prstClr val="black">
              <a:alpha val="50000"/>
            </a:prstClr>
          </a:innerShdw>
        </a:effectLst>
        <a:scene3d>
          <a:camera prst="orthographicFront"/>
          <a:lightRig rig="sunset" dir="t"/>
        </a:scene3d>
        <a:sp3d extrusionH="76200" contourW="25400" prstMaterial="metal">
          <a:bevelT prst="relaxedInset"/>
          <a:bevelB prst="relaxedInset"/>
          <a:extrusionClr>
            <a:schemeClr val="accent4">
              <a:lumMod val="75000"/>
            </a:schemeClr>
          </a:extrusionClr>
          <a:contourClr>
            <a:schemeClr val="bg1">
              <a:lumMod val="85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1378E225-DBA8-014C-9AE9-8CC6DD4E3B70}" type="TxLink">
            <a:rPr lang="en-US" sz="1800" b="1" i="0" u="none" strike="noStrike">
              <a:solidFill>
                <a:srgbClr val="000000"/>
              </a:solidFill>
              <a:latin typeface="Calibri"/>
              <a:cs typeface="Calibri"/>
            </a:rPr>
            <a:pPr algn="ctr"/>
            <a:t>0%</a:t>
          </a:fld>
          <a:endParaRPr lang="fr-FR" sz="1600"/>
        </a:p>
      </xdr:txBody>
    </xdr:sp>
    <xdr:clientData/>
  </xdr:twoCellAnchor>
  <xdr:twoCellAnchor>
    <xdr:from>
      <xdr:col>9</xdr:col>
      <xdr:colOff>63500</xdr:colOff>
      <xdr:row>62</xdr:row>
      <xdr:rowOff>190500</xdr:rowOff>
    </xdr:from>
    <xdr:to>
      <xdr:col>9</xdr:col>
      <xdr:colOff>876300</xdr:colOff>
      <xdr:row>65</xdr:row>
      <xdr:rowOff>76200</xdr:rowOff>
    </xdr:to>
    <xdr:sp macro="" textlink="$O$86">
      <xdr:nvSpPr>
        <xdr:cNvPr id="70" name="ZoneTexte 69">
          <a:extLst>
            <a:ext uri="{FF2B5EF4-FFF2-40B4-BE49-F238E27FC236}">
              <a16:creationId xmlns:a16="http://schemas.microsoft.com/office/drawing/2014/main" id="{78462053-B5E8-F445-B423-A21872E00EB6}"/>
            </a:ext>
          </a:extLst>
        </xdr:cNvPr>
        <xdr:cNvSpPr txBox="1"/>
      </xdr:nvSpPr>
      <xdr:spPr>
        <a:xfrm>
          <a:off x="8039100" y="13322300"/>
          <a:ext cx="812800" cy="495300"/>
        </a:xfrm>
        <a:prstGeom prst="rect">
          <a:avLst/>
        </a:prstGeom>
        <a:noFill/>
        <a:ln w="9525" cmpd="sng">
          <a:solidFill>
            <a:schemeClr val="lt1">
              <a:shade val="50000"/>
            </a:schemeClr>
          </a:solidFill>
        </a:ln>
        <a:effectLst>
          <a:innerShdw blurRad="63500" dist="50800" dir="13500000">
            <a:prstClr val="black">
              <a:alpha val="50000"/>
            </a:prstClr>
          </a:innerShdw>
        </a:effectLst>
        <a:scene3d>
          <a:camera prst="orthographicFront"/>
          <a:lightRig rig="sunset" dir="t"/>
        </a:scene3d>
        <a:sp3d extrusionH="76200" contourW="25400" prstMaterial="metal">
          <a:bevelT prst="relaxedInset"/>
          <a:bevelB prst="relaxedInset"/>
          <a:extrusionClr>
            <a:schemeClr val="accent4">
              <a:lumMod val="75000"/>
            </a:schemeClr>
          </a:extrusionClr>
          <a:contourClr>
            <a:schemeClr val="bg1">
              <a:lumMod val="85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CE7FBD2-EA5F-5E45-BF2B-88A2D3FF38A4}" type="TxLink">
            <a:rPr lang="en-US" sz="1800" b="1" i="0" u="none" strike="noStrike">
              <a:solidFill>
                <a:srgbClr val="000000"/>
              </a:solidFill>
              <a:latin typeface="Calibri"/>
              <a:cs typeface="Calibri"/>
            </a:rPr>
            <a:pPr algn="ctr"/>
            <a:t>0%</a:t>
          </a:fld>
          <a:endParaRPr lang="fr-FR" sz="2400"/>
        </a:p>
      </xdr:txBody>
    </xdr:sp>
    <xdr:clientData/>
  </xdr:twoCellAnchor>
  <xdr:twoCellAnchor>
    <xdr:from>
      <xdr:col>2</xdr:col>
      <xdr:colOff>292100</xdr:colOff>
      <xdr:row>85</xdr:row>
      <xdr:rowOff>139700</xdr:rowOff>
    </xdr:from>
    <xdr:to>
      <xdr:col>3</xdr:col>
      <xdr:colOff>635000</xdr:colOff>
      <xdr:row>100</xdr:row>
      <xdr:rowOff>12700</xdr:rowOff>
    </xdr:to>
    <xdr:grpSp>
      <xdr:nvGrpSpPr>
        <xdr:cNvPr id="71" name="Groupe 70">
          <a:extLst>
            <a:ext uri="{FF2B5EF4-FFF2-40B4-BE49-F238E27FC236}">
              <a16:creationId xmlns:a16="http://schemas.microsoft.com/office/drawing/2014/main" id="{E81C3DCC-A3E4-DE44-AB40-395D508D95C6}"/>
            </a:ext>
          </a:extLst>
        </xdr:cNvPr>
        <xdr:cNvGrpSpPr/>
      </xdr:nvGrpSpPr>
      <xdr:grpSpPr>
        <a:xfrm>
          <a:off x="1993900" y="18122900"/>
          <a:ext cx="1193800" cy="2921000"/>
          <a:chOff x="1651000" y="12509500"/>
          <a:chExt cx="1193800" cy="2921000"/>
        </a:xfrm>
      </xdr:grpSpPr>
      <xdr:grpSp>
        <xdr:nvGrpSpPr>
          <xdr:cNvPr id="72" name="Groupe 71">
            <a:extLst>
              <a:ext uri="{FF2B5EF4-FFF2-40B4-BE49-F238E27FC236}">
                <a16:creationId xmlns:a16="http://schemas.microsoft.com/office/drawing/2014/main" id="{EBE6C396-58A5-3C43-B162-97590520C76F}"/>
              </a:ext>
            </a:extLst>
          </xdr:cNvPr>
          <xdr:cNvGrpSpPr/>
        </xdr:nvGrpSpPr>
        <xdr:grpSpPr>
          <a:xfrm>
            <a:off x="1651000" y="12636500"/>
            <a:ext cx="1193800" cy="2794000"/>
            <a:chOff x="393700" y="12687300"/>
            <a:chExt cx="1193800" cy="2794000"/>
          </a:xfrm>
        </xdr:grpSpPr>
        <xdr:grpSp>
          <xdr:nvGrpSpPr>
            <xdr:cNvPr id="74" name="Groupe 73">
              <a:extLst>
                <a:ext uri="{FF2B5EF4-FFF2-40B4-BE49-F238E27FC236}">
                  <a16:creationId xmlns:a16="http://schemas.microsoft.com/office/drawing/2014/main" id="{8FAA8E00-50F2-AB4A-A1A7-280118D7EDC8}"/>
                </a:ext>
              </a:extLst>
            </xdr:cNvPr>
            <xdr:cNvGrpSpPr/>
          </xdr:nvGrpSpPr>
          <xdr:grpSpPr>
            <a:xfrm>
              <a:off x="419100" y="12687300"/>
              <a:ext cx="1041400" cy="2705100"/>
              <a:chOff x="4711700" y="6007100"/>
              <a:chExt cx="1104900" cy="2844800"/>
            </a:xfrm>
          </xdr:grpSpPr>
          <xdr:sp macro="" textlink="">
            <xdr:nvSpPr>
              <xdr:cNvPr id="77" name="Rectangle : coins arrondis 76">
                <a:extLst>
                  <a:ext uri="{FF2B5EF4-FFF2-40B4-BE49-F238E27FC236}">
                    <a16:creationId xmlns:a16="http://schemas.microsoft.com/office/drawing/2014/main" id="{69C6AC04-70F3-C548-8792-06ADC736033B}"/>
                  </a:ext>
                </a:extLst>
              </xdr:cNvPr>
              <xdr:cNvSpPr/>
            </xdr:nvSpPr>
            <xdr:spPr>
              <a:xfrm>
                <a:off x="4711700" y="6007100"/>
                <a:ext cx="1104900" cy="2844800"/>
              </a:xfrm>
              <a:prstGeom prst="round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78" name="Ellipse 77">
                <a:extLst>
                  <a:ext uri="{FF2B5EF4-FFF2-40B4-BE49-F238E27FC236}">
                    <a16:creationId xmlns:a16="http://schemas.microsoft.com/office/drawing/2014/main" id="{199B0A99-E0E9-3845-A624-467D219BEB52}"/>
                  </a:ext>
                </a:extLst>
              </xdr:cNvPr>
              <xdr:cNvSpPr/>
            </xdr:nvSpPr>
            <xdr:spPr>
              <a:xfrm>
                <a:off x="4967713" y="6247506"/>
                <a:ext cx="683786" cy="724794"/>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79" name="Ellipse 78">
                <a:extLst>
                  <a:ext uri="{FF2B5EF4-FFF2-40B4-BE49-F238E27FC236}">
                    <a16:creationId xmlns:a16="http://schemas.microsoft.com/office/drawing/2014/main" id="{B94CFDEE-E0A1-FE49-9018-A5498C4192E6}"/>
                  </a:ext>
                </a:extLst>
              </xdr:cNvPr>
              <xdr:cNvSpPr/>
            </xdr:nvSpPr>
            <xdr:spPr>
              <a:xfrm>
                <a:off x="4913816" y="7142349"/>
                <a:ext cx="699584" cy="76975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0" name="Ellipse 79">
                <a:extLst>
                  <a:ext uri="{FF2B5EF4-FFF2-40B4-BE49-F238E27FC236}">
                    <a16:creationId xmlns:a16="http://schemas.microsoft.com/office/drawing/2014/main" id="{29A94B26-98B6-2345-AB3D-AB99E1D9BADB}"/>
                  </a:ext>
                </a:extLst>
              </xdr:cNvPr>
              <xdr:cNvSpPr/>
            </xdr:nvSpPr>
            <xdr:spPr>
              <a:xfrm>
                <a:off x="4851400" y="7962900"/>
                <a:ext cx="774700" cy="876300"/>
              </a:xfrm>
              <a:prstGeom prst="ellipse">
                <a:avLst/>
              </a:prstGeom>
              <a:solidFill>
                <a:schemeClr val="accent6">
                  <a:lumMod val="75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P$131">
          <xdr:nvSpPr>
            <xdr:cNvPr id="75" name="ZoneTexte 74">
              <a:extLst>
                <a:ext uri="{FF2B5EF4-FFF2-40B4-BE49-F238E27FC236}">
                  <a16:creationId xmlns:a16="http://schemas.microsoft.com/office/drawing/2014/main" id="{8FA85717-7D33-9843-B026-F014F73F92E8}"/>
                </a:ext>
              </a:extLst>
            </xdr:cNvPr>
            <xdr:cNvSpPr txBox="1"/>
          </xdr:nvSpPr>
          <xdr:spPr>
            <a:xfrm>
              <a:off x="393700" y="14160500"/>
              <a:ext cx="1193800" cy="132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C6E7D09-0773-7B46-8658-8861F1439DF4}"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cs typeface="Calibri"/>
                </a:rPr>
                <a:pPr/>
                <a:t> </a:t>
              </a:fld>
              <a:endParaRPr lang="fr-FR" sz="400000">
                <a:solidFill>
                  <a:schemeClr val="accent6">
                    <a:lumMod val="75000"/>
                  </a:schemeClr>
                </a:solidFill>
                <a:effectLst>
                  <a:outerShdw blurRad="50800" dist="38100" dir="2700000" algn="tl" rotWithShape="0">
                    <a:schemeClr val="accent6">
                      <a:lumMod val="75000"/>
                      <a:alpha val="40000"/>
                    </a:schemeClr>
                  </a:outerShdw>
                </a:effectLst>
              </a:endParaRPr>
            </a:p>
          </xdr:txBody>
        </xdr:sp>
      </xdr:grpSp>
      <xdr:sp macro="" textlink="$P$89">
        <xdr:nvSpPr>
          <xdr:cNvPr id="73" name="ZoneTexte 72">
            <a:extLst>
              <a:ext uri="{FF2B5EF4-FFF2-40B4-BE49-F238E27FC236}">
                <a16:creationId xmlns:a16="http://schemas.microsoft.com/office/drawing/2014/main" id="{B43BF74F-909E-274C-9AE1-9A9058CD9B47}"/>
              </a:ext>
            </a:extLst>
          </xdr:cNvPr>
          <xdr:cNvSpPr txBox="1"/>
        </xdr:nvSpPr>
        <xdr:spPr>
          <a:xfrm>
            <a:off x="1739900" y="12509500"/>
            <a:ext cx="1028700" cy="111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C08DDD6-D595-4849-B239-F94208BCB79A}" type="TxLink">
              <a:rPr lang="en-US" sz="8800" b="1" i="0" u="none" strike="noStrike">
                <a:solidFill>
                  <a:srgbClr val="C00000"/>
                </a:solidFill>
                <a:effectLst>
                  <a:outerShdw blurRad="50800" dist="38100" dir="2700000" algn="tl" rotWithShape="0">
                    <a:srgbClr val="C00000">
                      <a:alpha val="40000"/>
                    </a:srgbClr>
                  </a:outerShdw>
                </a:effectLst>
                <a:latin typeface="Wingdings"/>
              </a:rPr>
              <a:pPr/>
              <a:t>l</a:t>
            </a:fld>
            <a:endParaRPr lang="fr-FR" sz="400000">
              <a:solidFill>
                <a:srgbClr val="C00000"/>
              </a:solidFill>
              <a:effectLst>
                <a:outerShdw blurRad="50800" dist="38100" dir="2700000" algn="tl" rotWithShape="0">
                  <a:srgbClr val="C00000">
                    <a:alpha val="40000"/>
                  </a:srgbClr>
                </a:outerShdw>
              </a:effectLst>
            </a:endParaRPr>
          </a:p>
        </xdr:txBody>
      </xdr:sp>
    </xdr:grpSp>
    <xdr:clientData/>
  </xdr:twoCellAnchor>
  <xdr:twoCellAnchor>
    <xdr:from>
      <xdr:col>7</xdr:col>
      <xdr:colOff>609600</xdr:colOff>
      <xdr:row>86</xdr:row>
      <xdr:rowOff>38100</xdr:rowOff>
    </xdr:from>
    <xdr:to>
      <xdr:col>9</xdr:col>
      <xdr:colOff>495300</xdr:colOff>
      <xdr:row>100</xdr:row>
      <xdr:rowOff>12700</xdr:rowOff>
    </xdr:to>
    <xdr:grpSp>
      <xdr:nvGrpSpPr>
        <xdr:cNvPr id="82" name="Groupe 81">
          <a:extLst>
            <a:ext uri="{FF2B5EF4-FFF2-40B4-BE49-F238E27FC236}">
              <a16:creationId xmlns:a16="http://schemas.microsoft.com/office/drawing/2014/main" id="{D25AD544-B0A9-5245-96CA-7660FC709B2A}"/>
            </a:ext>
          </a:extLst>
        </xdr:cNvPr>
        <xdr:cNvGrpSpPr/>
      </xdr:nvGrpSpPr>
      <xdr:grpSpPr>
        <a:xfrm>
          <a:off x="6883400" y="18224500"/>
          <a:ext cx="1587500" cy="2819400"/>
          <a:chOff x="419100" y="12687300"/>
          <a:chExt cx="1587500" cy="2819400"/>
        </a:xfrm>
      </xdr:grpSpPr>
      <xdr:grpSp>
        <xdr:nvGrpSpPr>
          <xdr:cNvPr id="84" name="Groupe 83">
            <a:extLst>
              <a:ext uri="{FF2B5EF4-FFF2-40B4-BE49-F238E27FC236}">
                <a16:creationId xmlns:a16="http://schemas.microsoft.com/office/drawing/2014/main" id="{AF893928-5388-0048-A647-5D01F671B062}"/>
              </a:ext>
            </a:extLst>
          </xdr:cNvPr>
          <xdr:cNvGrpSpPr/>
        </xdr:nvGrpSpPr>
        <xdr:grpSpPr>
          <a:xfrm>
            <a:off x="419100" y="12687300"/>
            <a:ext cx="1041400" cy="2705100"/>
            <a:chOff x="4711700" y="6007100"/>
            <a:chExt cx="1104900" cy="2844800"/>
          </a:xfrm>
        </xdr:grpSpPr>
        <xdr:sp macro="" textlink="">
          <xdr:nvSpPr>
            <xdr:cNvPr id="87" name="Rectangle : coins arrondis 86">
              <a:extLst>
                <a:ext uri="{FF2B5EF4-FFF2-40B4-BE49-F238E27FC236}">
                  <a16:creationId xmlns:a16="http://schemas.microsoft.com/office/drawing/2014/main" id="{91255FD5-CAD9-D040-9E2F-F96C14DC38BE}"/>
                </a:ext>
              </a:extLst>
            </xdr:cNvPr>
            <xdr:cNvSpPr/>
          </xdr:nvSpPr>
          <xdr:spPr>
            <a:xfrm>
              <a:off x="4711700" y="6007100"/>
              <a:ext cx="1104900" cy="2844800"/>
            </a:xfrm>
            <a:prstGeom prst="round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8" name="Ellipse 87">
              <a:extLst>
                <a:ext uri="{FF2B5EF4-FFF2-40B4-BE49-F238E27FC236}">
                  <a16:creationId xmlns:a16="http://schemas.microsoft.com/office/drawing/2014/main" id="{F11F5DF2-4BB3-434B-BA51-3C6D60B01800}"/>
                </a:ext>
              </a:extLst>
            </xdr:cNvPr>
            <xdr:cNvSpPr/>
          </xdr:nvSpPr>
          <xdr:spPr>
            <a:xfrm>
              <a:off x="4967713" y="6247506"/>
              <a:ext cx="683786" cy="724794"/>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89" name="Ellipse 88">
              <a:extLst>
                <a:ext uri="{FF2B5EF4-FFF2-40B4-BE49-F238E27FC236}">
                  <a16:creationId xmlns:a16="http://schemas.microsoft.com/office/drawing/2014/main" id="{A2C24E41-465D-9F42-8867-B1D7322B46E5}"/>
                </a:ext>
              </a:extLst>
            </xdr:cNvPr>
            <xdr:cNvSpPr/>
          </xdr:nvSpPr>
          <xdr:spPr>
            <a:xfrm>
              <a:off x="4913816" y="7142349"/>
              <a:ext cx="699584" cy="76975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0" name="Ellipse 89">
              <a:extLst>
                <a:ext uri="{FF2B5EF4-FFF2-40B4-BE49-F238E27FC236}">
                  <a16:creationId xmlns:a16="http://schemas.microsoft.com/office/drawing/2014/main" id="{4FA8CBCC-4718-1A4F-9646-BEF1E0076C4D}"/>
                </a:ext>
              </a:extLst>
            </xdr:cNvPr>
            <xdr:cNvSpPr/>
          </xdr:nvSpPr>
          <xdr:spPr>
            <a:xfrm>
              <a:off x="4851400" y="7962900"/>
              <a:ext cx="774700" cy="876300"/>
            </a:xfrm>
            <a:prstGeom prst="ellipse">
              <a:avLst/>
            </a:prstGeom>
            <a:solidFill>
              <a:schemeClr val="accent6">
                <a:lumMod val="75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P$156">
        <xdr:nvSpPr>
          <xdr:cNvPr id="85" name="ZoneTexte 84">
            <a:extLst>
              <a:ext uri="{FF2B5EF4-FFF2-40B4-BE49-F238E27FC236}">
                <a16:creationId xmlns:a16="http://schemas.microsoft.com/office/drawing/2014/main" id="{A046F3D4-89A8-9249-8881-E2C148162F24}"/>
              </a:ext>
            </a:extLst>
          </xdr:cNvPr>
          <xdr:cNvSpPr txBox="1"/>
        </xdr:nvSpPr>
        <xdr:spPr>
          <a:xfrm>
            <a:off x="431800" y="14185900"/>
            <a:ext cx="1193800" cy="132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CDB97B8-3352-384E-A8FE-CCC184BCE4A9}"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cs typeface="Calibri"/>
              </a:rPr>
              <a:pPr/>
              <a:t> </a:t>
            </a:fld>
            <a:endParaRPr lang="fr-FR" sz="400000">
              <a:solidFill>
                <a:schemeClr val="accent6">
                  <a:lumMod val="75000"/>
                </a:schemeClr>
              </a:solidFill>
              <a:effectLst>
                <a:outerShdw blurRad="50800" dist="38100" dir="2700000" algn="tl" rotWithShape="0">
                  <a:schemeClr val="accent6">
                    <a:lumMod val="75000"/>
                    <a:alpha val="40000"/>
                  </a:schemeClr>
                </a:outerShdw>
              </a:effectLst>
            </a:endParaRPr>
          </a:p>
        </xdr:txBody>
      </xdr:sp>
      <xdr:sp macro="" textlink="$P$155">
        <xdr:nvSpPr>
          <xdr:cNvPr id="86" name="ZoneTexte 85">
            <a:extLst>
              <a:ext uri="{FF2B5EF4-FFF2-40B4-BE49-F238E27FC236}">
                <a16:creationId xmlns:a16="http://schemas.microsoft.com/office/drawing/2014/main" id="{FECB9A69-6DE9-D64F-829B-25CE6B29037C}"/>
              </a:ext>
            </a:extLst>
          </xdr:cNvPr>
          <xdr:cNvSpPr txBox="1"/>
        </xdr:nvSpPr>
        <xdr:spPr>
          <a:xfrm>
            <a:off x="419100" y="13398500"/>
            <a:ext cx="15875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10578BB-3963-4A42-8FFC-039F91E994BB}" type="TxLink">
              <a:rPr lang="en-US" sz="8800" b="1" i="0" u="none" strike="noStrike">
                <a:solidFill>
                  <a:srgbClr val="FFC000"/>
                </a:solidFill>
                <a:effectLst>
                  <a:outerShdw blurRad="50800" dist="38100" dir="2700000" algn="tl" rotWithShape="0">
                    <a:srgbClr val="FFC000">
                      <a:alpha val="40000"/>
                    </a:srgbClr>
                  </a:outerShdw>
                </a:effectLst>
                <a:latin typeface="Wingdings"/>
              </a:rPr>
              <a:pPr/>
              <a:t> </a:t>
            </a:fld>
            <a:endParaRPr lang="fr-FR" sz="400000">
              <a:solidFill>
                <a:srgbClr val="FFC000"/>
              </a:solidFill>
              <a:effectLst>
                <a:outerShdw blurRad="50800" dist="38100" dir="2700000" algn="tl" rotWithShape="0">
                  <a:srgbClr val="FFC000">
                    <a:alpha val="40000"/>
                  </a:srgbClr>
                </a:outerShdw>
              </a:effectLst>
            </a:endParaRPr>
          </a:p>
        </xdr:txBody>
      </xdr:sp>
    </xdr:grpSp>
    <xdr:clientData/>
  </xdr:twoCellAnchor>
  <xdr:twoCellAnchor>
    <xdr:from>
      <xdr:col>5</xdr:col>
      <xdr:colOff>736600</xdr:colOff>
      <xdr:row>116</xdr:row>
      <xdr:rowOff>38100</xdr:rowOff>
    </xdr:from>
    <xdr:to>
      <xdr:col>7</xdr:col>
      <xdr:colOff>317500</xdr:colOff>
      <xdr:row>130</xdr:row>
      <xdr:rowOff>177800</xdr:rowOff>
    </xdr:to>
    <xdr:grpSp>
      <xdr:nvGrpSpPr>
        <xdr:cNvPr id="91" name="Groupe 90">
          <a:extLst>
            <a:ext uri="{FF2B5EF4-FFF2-40B4-BE49-F238E27FC236}">
              <a16:creationId xmlns:a16="http://schemas.microsoft.com/office/drawing/2014/main" id="{22BB1B7E-4633-2F47-B7EC-5AB372953475}"/>
            </a:ext>
          </a:extLst>
        </xdr:cNvPr>
        <xdr:cNvGrpSpPr/>
      </xdr:nvGrpSpPr>
      <xdr:grpSpPr>
        <a:xfrm>
          <a:off x="4991100" y="24320500"/>
          <a:ext cx="1600200" cy="2984500"/>
          <a:chOff x="1676400" y="12496800"/>
          <a:chExt cx="1600200" cy="2984500"/>
        </a:xfrm>
      </xdr:grpSpPr>
      <xdr:grpSp>
        <xdr:nvGrpSpPr>
          <xdr:cNvPr id="92" name="Groupe 91">
            <a:extLst>
              <a:ext uri="{FF2B5EF4-FFF2-40B4-BE49-F238E27FC236}">
                <a16:creationId xmlns:a16="http://schemas.microsoft.com/office/drawing/2014/main" id="{69FFB261-069E-3F45-B92B-6E229F8E1A78}"/>
              </a:ext>
            </a:extLst>
          </xdr:cNvPr>
          <xdr:cNvGrpSpPr/>
        </xdr:nvGrpSpPr>
        <xdr:grpSpPr>
          <a:xfrm>
            <a:off x="1676400" y="12636500"/>
            <a:ext cx="1600200" cy="2844800"/>
            <a:chOff x="419100" y="12687300"/>
            <a:chExt cx="1600200" cy="2844800"/>
          </a:xfrm>
        </xdr:grpSpPr>
        <xdr:grpSp>
          <xdr:nvGrpSpPr>
            <xdr:cNvPr id="94" name="Groupe 93">
              <a:extLst>
                <a:ext uri="{FF2B5EF4-FFF2-40B4-BE49-F238E27FC236}">
                  <a16:creationId xmlns:a16="http://schemas.microsoft.com/office/drawing/2014/main" id="{3F6E659F-39B8-7B4F-99D6-9392D0B2722D}"/>
                </a:ext>
              </a:extLst>
            </xdr:cNvPr>
            <xdr:cNvGrpSpPr/>
          </xdr:nvGrpSpPr>
          <xdr:grpSpPr>
            <a:xfrm>
              <a:off x="419100" y="12687300"/>
              <a:ext cx="1041400" cy="2705100"/>
              <a:chOff x="4711700" y="6007100"/>
              <a:chExt cx="1104900" cy="2844800"/>
            </a:xfrm>
          </xdr:grpSpPr>
          <xdr:sp macro="" textlink="">
            <xdr:nvSpPr>
              <xdr:cNvPr id="97" name="Rectangle : coins arrondis 96">
                <a:extLst>
                  <a:ext uri="{FF2B5EF4-FFF2-40B4-BE49-F238E27FC236}">
                    <a16:creationId xmlns:a16="http://schemas.microsoft.com/office/drawing/2014/main" id="{72F91C92-D4A7-C047-B195-DEDA135B7330}"/>
                  </a:ext>
                </a:extLst>
              </xdr:cNvPr>
              <xdr:cNvSpPr/>
            </xdr:nvSpPr>
            <xdr:spPr>
              <a:xfrm>
                <a:off x="4711700" y="6007100"/>
                <a:ext cx="1104900" cy="2844800"/>
              </a:xfrm>
              <a:prstGeom prst="round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8" name="Ellipse 97">
                <a:extLst>
                  <a:ext uri="{FF2B5EF4-FFF2-40B4-BE49-F238E27FC236}">
                    <a16:creationId xmlns:a16="http://schemas.microsoft.com/office/drawing/2014/main" id="{C5CC6E22-3472-874B-AD36-9BBB9A34AFE4}"/>
                  </a:ext>
                </a:extLst>
              </xdr:cNvPr>
              <xdr:cNvSpPr/>
            </xdr:nvSpPr>
            <xdr:spPr>
              <a:xfrm>
                <a:off x="4967713" y="6247506"/>
                <a:ext cx="683786" cy="724794"/>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99" name="Ellipse 98">
                <a:extLst>
                  <a:ext uri="{FF2B5EF4-FFF2-40B4-BE49-F238E27FC236}">
                    <a16:creationId xmlns:a16="http://schemas.microsoft.com/office/drawing/2014/main" id="{BD154AAE-E90C-ED49-8EC9-789DF76B0E62}"/>
                  </a:ext>
                </a:extLst>
              </xdr:cNvPr>
              <xdr:cNvSpPr/>
            </xdr:nvSpPr>
            <xdr:spPr>
              <a:xfrm>
                <a:off x="4913816" y="7142349"/>
                <a:ext cx="699584" cy="76975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00" name="Ellipse 99">
                <a:extLst>
                  <a:ext uri="{FF2B5EF4-FFF2-40B4-BE49-F238E27FC236}">
                    <a16:creationId xmlns:a16="http://schemas.microsoft.com/office/drawing/2014/main" id="{69A283D0-894B-D64C-A712-552B8592691C}"/>
                  </a:ext>
                </a:extLst>
              </xdr:cNvPr>
              <xdr:cNvSpPr/>
            </xdr:nvSpPr>
            <xdr:spPr>
              <a:xfrm>
                <a:off x="4851400" y="7962900"/>
                <a:ext cx="774700" cy="876300"/>
              </a:xfrm>
              <a:prstGeom prst="ellipse">
                <a:avLst/>
              </a:prstGeom>
              <a:solidFill>
                <a:schemeClr val="accent6">
                  <a:lumMod val="75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P$176">
          <xdr:nvSpPr>
            <xdr:cNvPr id="95" name="ZoneTexte 94">
              <a:extLst>
                <a:ext uri="{FF2B5EF4-FFF2-40B4-BE49-F238E27FC236}">
                  <a16:creationId xmlns:a16="http://schemas.microsoft.com/office/drawing/2014/main" id="{D0F81598-73C4-F348-AEC4-1246B389781C}"/>
                </a:ext>
              </a:extLst>
            </xdr:cNvPr>
            <xdr:cNvSpPr txBox="1"/>
          </xdr:nvSpPr>
          <xdr:spPr>
            <a:xfrm>
              <a:off x="444500" y="14211300"/>
              <a:ext cx="1193800" cy="132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F335759-F703-FD45-B6B8-76A34AE67368}"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rPr>
                <a:pPr/>
                <a:t> </a:t>
              </a:fld>
              <a:endParaRPr lang="fr-FR" sz="400000">
                <a:solidFill>
                  <a:schemeClr val="accent6">
                    <a:lumMod val="75000"/>
                  </a:schemeClr>
                </a:solidFill>
                <a:effectLst>
                  <a:outerShdw blurRad="50800" dist="38100" dir="2700000" algn="tl" rotWithShape="0">
                    <a:schemeClr val="accent6">
                      <a:lumMod val="75000"/>
                      <a:alpha val="40000"/>
                    </a:schemeClr>
                  </a:outerShdw>
                </a:effectLst>
              </a:endParaRPr>
            </a:p>
          </xdr:txBody>
        </xdr:sp>
        <xdr:sp macro="" textlink="$P$175">
          <xdr:nvSpPr>
            <xdr:cNvPr id="96" name="ZoneTexte 95">
              <a:extLst>
                <a:ext uri="{FF2B5EF4-FFF2-40B4-BE49-F238E27FC236}">
                  <a16:creationId xmlns:a16="http://schemas.microsoft.com/office/drawing/2014/main" id="{1DE3AB8B-0959-E648-B8B7-FD674E3F5417}"/>
                </a:ext>
              </a:extLst>
            </xdr:cNvPr>
            <xdr:cNvSpPr txBox="1"/>
          </xdr:nvSpPr>
          <xdr:spPr>
            <a:xfrm>
              <a:off x="431800" y="13411200"/>
              <a:ext cx="15875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EA84D8D-43C6-9C48-B961-39A3FACA7F8E}" type="TxLink">
                <a:rPr lang="en-US" sz="8800" b="1" i="0" u="none" strike="noStrike">
                  <a:solidFill>
                    <a:srgbClr val="FFC000"/>
                  </a:solidFill>
                  <a:effectLst>
                    <a:outerShdw blurRad="50800" dist="38100" dir="2700000" algn="tl" rotWithShape="0">
                      <a:srgbClr val="FFC000">
                        <a:alpha val="40000"/>
                      </a:srgbClr>
                    </a:outerShdw>
                  </a:effectLst>
                  <a:latin typeface="Wingdings"/>
                </a:rPr>
                <a:pPr/>
                <a:t> </a:t>
              </a:fld>
              <a:endParaRPr lang="fr-FR" sz="400000">
                <a:solidFill>
                  <a:srgbClr val="FFC000"/>
                </a:solidFill>
                <a:effectLst>
                  <a:outerShdw blurRad="50800" dist="38100" dir="2700000" algn="tl" rotWithShape="0">
                    <a:srgbClr val="FFC000">
                      <a:alpha val="40000"/>
                    </a:srgbClr>
                  </a:outerShdw>
                </a:effectLst>
              </a:endParaRPr>
            </a:p>
          </xdr:txBody>
        </xdr:sp>
      </xdr:grpSp>
      <xdr:sp macro="" textlink="$P$174">
        <xdr:nvSpPr>
          <xdr:cNvPr id="93" name="ZoneTexte 92">
            <a:extLst>
              <a:ext uri="{FF2B5EF4-FFF2-40B4-BE49-F238E27FC236}">
                <a16:creationId xmlns:a16="http://schemas.microsoft.com/office/drawing/2014/main" id="{0CEF6AE3-669C-E44D-A463-2CC14337501A}"/>
              </a:ext>
            </a:extLst>
          </xdr:cNvPr>
          <xdr:cNvSpPr txBox="1"/>
        </xdr:nvSpPr>
        <xdr:spPr>
          <a:xfrm>
            <a:off x="1739900" y="12496800"/>
            <a:ext cx="1028700" cy="111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204349C2-D0CF-B14E-9A21-DBB77E51B868}" type="TxLink">
              <a:rPr lang="en-US" sz="8800" b="1" i="0" u="none" strike="noStrike">
                <a:solidFill>
                  <a:srgbClr val="C00000"/>
                </a:solidFill>
                <a:effectLst>
                  <a:outerShdw blurRad="50800" dist="38100" dir="2700000" algn="tl" rotWithShape="0">
                    <a:srgbClr val="C00000">
                      <a:alpha val="40000"/>
                    </a:srgbClr>
                  </a:outerShdw>
                </a:effectLst>
                <a:latin typeface="Wingdings"/>
              </a:rPr>
              <a:pPr/>
              <a:t>l</a:t>
            </a:fld>
            <a:endParaRPr lang="fr-FR" sz="400000">
              <a:solidFill>
                <a:srgbClr val="C00000"/>
              </a:solidFill>
              <a:effectLst>
                <a:outerShdw blurRad="50800" dist="38100" dir="2700000" algn="tl" rotWithShape="0">
                  <a:srgbClr val="C00000">
                    <a:alpha val="40000"/>
                  </a:srgbClr>
                </a:outerShdw>
              </a:effectLst>
            </a:endParaRPr>
          </a:p>
        </xdr:txBody>
      </xdr:sp>
    </xdr:grpSp>
    <xdr:clientData/>
  </xdr:twoCellAnchor>
  <xdr:twoCellAnchor>
    <xdr:from>
      <xdr:col>2</xdr:col>
      <xdr:colOff>647700</xdr:colOff>
      <xdr:row>46</xdr:row>
      <xdr:rowOff>139700</xdr:rowOff>
    </xdr:from>
    <xdr:to>
      <xdr:col>3</xdr:col>
      <xdr:colOff>609600</xdr:colOff>
      <xdr:row>49</xdr:row>
      <xdr:rowOff>63500</xdr:rowOff>
    </xdr:to>
    <xdr:sp macro="" textlink="$R$42">
      <xdr:nvSpPr>
        <xdr:cNvPr id="101" name="ZoneTexte 100">
          <a:extLst>
            <a:ext uri="{FF2B5EF4-FFF2-40B4-BE49-F238E27FC236}">
              <a16:creationId xmlns:a16="http://schemas.microsoft.com/office/drawing/2014/main" id="{24241C1F-92FB-A14D-980F-D04AF45E70C4}"/>
            </a:ext>
          </a:extLst>
        </xdr:cNvPr>
        <xdr:cNvSpPr txBox="1"/>
      </xdr:nvSpPr>
      <xdr:spPr>
        <a:xfrm>
          <a:off x="2349500" y="10058400"/>
          <a:ext cx="812800" cy="495300"/>
        </a:xfrm>
        <a:prstGeom prst="rect">
          <a:avLst/>
        </a:prstGeom>
        <a:noFill/>
        <a:ln w="9525" cmpd="sng">
          <a:solidFill>
            <a:schemeClr val="lt1">
              <a:shade val="50000"/>
            </a:schemeClr>
          </a:solidFill>
        </a:ln>
        <a:effectLst>
          <a:innerShdw blurRad="63500" dist="50800" dir="13500000">
            <a:prstClr val="black">
              <a:alpha val="50000"/>
            </a:prstClr>
          </a:innerShdw>
        </a:effectLst>
        <a:scene3d>
          <a:camera prst="orthographicFront"/>
          <a:lightRig rig="sunset" dir="t"/>
        </a:scene3d>
        <a:sp3d extrusionH="76200" contourW="25400" prstMaterial="metal">
          <a:bevelT prst="relaxedInset"/>
          <a:bevelB prst="relaxedInset"/>
          <a:extrusionClr>
            <a:schemeClr val="accent4">
              <a:lumMod val="75000"/>
            </a:schemeClr>
          </a:extrusionClr>
          <a:contourClr>
            <a:schemeClr val="bg1">
              <a:lumMod val="85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DCCB9CD-F145-9547-B7F6-695415B730A1}" type="TxLink">
            <a:rPr lang="en-US" sz="1800" b="1" i="0" u="none" strike="noStrike">
              <a:solidFill>
                <a:srgbClr val="000000"/>
              </a:solidFill>
              <a:latin typeface="Calibri"/>
              <a:cs typeface="Calibri"/>
            </a:rPr>
            <a:pPr algn="ctr"/>
            <a:t>0%</a:t>
          </a:fld>
          <a:endParaRPr lang="fr-FR" sz="2400"/>
        </a:p>
      </xdr:txBody>
    </xdr:sp>
    <xdr:clientData/>
  </xdr:twoCellAnchor>
  <xdr:twoCellAnchor>
    <xdr:from>
      <xdr:col>1</xdr:col>
      <xdr:colOff>50800</xdr:colOff>
      <xdr:row>91</xdr:row>
      <xdr:rowOff>63500</xdr:rowOff>
    </xdr:from>
    <xdr:to>
      <xdr:col>2</xdr:col>
      <xdr:colOff>12700</xdr:colOff>
      <xdr:row>93</xdr:row>
      <xdr:rowOff>152400</xdr:rowOff>
    </xdr:to>
    <xdr:sp macro="" textlink="$O$151">
      <xdr:nvSpPr>
        <xdr:cNvPr id="102" name="ZoneTexte 101">
          <a:extLst>
            <a:ext uri="{FF2B5EF4-FFF2-40B4-BE49-F238E27FC236}">
              <a16:creationId xmlns:a16="http://schemas.microsoft.com/office/drawing/2014/main" id="{4BE82381-5C3B-3B43-85A7-61529BD9A058}"/>
            </a:ext>
          </a:extLst>
        </xdr:cNvPr>
        <xdr:cNvSpPr txBox="1"/>
      </xdr:nvSpPr>
      <xdr:spPr>
        <a:xfrm>
          <a:off x="901700" y="19265900"/>
          <a:ext cx="812800" cy="495300"/>
        </a:xfrm>
        <a:prstGeom prst="rect">
          <a:avLst/>
        </a:prstGeom>
        <a:noFill/>
        <a:ln w="9525" cmpd="sng">
          <a:solidFill>
            <a:schemeClr val="lt1">
              <a:shade val="50000"/>
            </a:schemeClr>
          </a:solidFill>
        </a:ln>
        <a:effectLst>
          <a:innerShdw blurRad="63500" dist="50800" dir="13500000">
            <a:prstClr val="black">
              <a:alpha val="50000"/>
            </a:prstClr>
          </a:innerShdw>
        </a:effectLst>
        <a:scene3d>
          <a:camera prst="orthographicFront"/>
          <a:lightRig rig="sunset" dir="t"/>
        </a:scene3d>
        <a:sp3d extrusionH="76200" contourW="25400" prstMaterial="metal">
          <a:bevelT prst="relaxedInset"/>
          <a:bevelB prst="relaxedInset"/>
          <a:extrusionClr>
            <a:schemeClr val="accent4">
              <a:lumMod val="75000"/>
            </a:schemeClr>
          </a:extrusionClr>
          <a:contourClr>
            <a:schemeClr val="bg1">
              <a:lumMod val="85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E6CB8DE-7254-0649-AF33-B3A6D92C0EF0}" type="TxLink">
            <a:rPr lang="en-US" sz="1800" b="1" i="0" u="none" strike="noStrike">
              <a:solidFill>
                <a:srgbClr val="000000"/>
              </a:solidFill>
              <a:latin typeface="Calibri"/>
              <a:cs typeface="Calibri"/>
            </a:rPr>
            <a:pPr algn="ctr"/>
            <a:t>0%</a:t>
          </a:fld>
          <a:endParaRPr lang="fr-FR" sz="2400"/>
        </a:p>
      </xdr:txBody>
    </xdr:sp>
    <xdr:clientData/>
  </xdr:twoCellAnchor>
  <xdr:twoCellAnchor>
    <xdr:from>
      <xdr:col>3</xdr:col>
      <xdr:colOff>177800</xdr:colOff>
      <xdr:row>156</xdr:row>
      <xdr:rowOff>25400</xdr:rowOff>
    </xdr:from>
    <xdr:to>
      <xdr:col>8</xdr:col>
      <xdr:colOff>711200</xdr:colOff>
      <xdr:row>178</xdr:row>
      <xdr:rowOff>165100</xdr:rowOff>
    </xdr:to>
    <xdr:grpSp>
      <xdr:nvGrpSpPr>
        <xdr:cNvPr id="103" name="Groupe 102">
          <a:extLst>
            <a:ext uri="{FF2B5EF4-FFF2-40B4-BE49-F238E27FC236}">
              <a16:creationId xmlns:a16="http://schemas.microsoft.com/office/drawing/2014/main" id="{A3865F4B-E47C-294B-86A1-F2321EF44007}"/>
            </a:ext>
          </a:extLst>
        </xdr:cNvPr>
        <xdr:cNvGrpSpPr/>
      </xdr:nvGrpSpPr>
      <xdr:grpSpPr>
        <a:xfrm>
          <a:off x="2730500" y="32651700"/>
          <a:ext cx="5105400" cy="4699000"/>
          <a:chOff x="1676400" y="12522200"/>
          <a:chExt cx="5105400" cy="4699000"/>
        </a:xfrm>
      </xdr:grpSpPr>
      <xdr:grpSp>
        <xdr:nvGrpSpPr>
          <xdr:cNvPr id="104" name="Groupe 103">
            <a:extLst>
              <a:ext uri="{FF2B5EF4-FFF2-40B4-BE49-F238E27FC236}">
                <a16:creationId xmlns:a16="http://schemas.microsoft.com/office/drawing/2014/main" id="{70047997-2D72-2C44-883E-150300992E19}"/>
              </a:ext>
            </a:extLst>
          </xdr:cNvPr>
          <xdr:cNvGrpSpPr/>
        </xdr:nvGrpSpPr>
        <xdr:grpSpPr>
          <a:xfrm>
            <a:off x="1676400" y="12636500"/>
            <a:ext cx="5105400" cy="4584700"/>
            <a:chOff x="419100" y="12687300"/>
            <a:chExt cx="5105400" cy="4584700"/>
          </a:xfrm>
        </xdr:grpSpPr>
        <xdr:grpSp>
          <xdr:nvGrpSpPr>
            <xdr:cNvPr id="106" name="Groupe 105">
              <a:extLst>
                <a:ext uri="{FF2B5EF4-FFF2-40B4-BE49-F238E27FC236}">
                  <a16:creationId xmlns:a16="http://schemas.microsoft.com/office/drawing/2014/main" id="{F2CFE747-9C07-E64D-9438-B4D7FF237193}"/>
                </a:ext>
              </a:extLst>
            </xdr:cNvPr>
            <xdr:cNvGrpSpPr/>
          </xdr:nvGrpSpPr>
          <xdr:grpSpPr>
            <a:xfrm>
              <a:off x="419100" y="12687300"/>
              <a:ext cx="1041400" cy="2705100"/>
              <a:chOff x="4711700" y="6007100"/>
              <a:chExt cx="1104900" cy="2844800"/>
            </a:xfrm>
          </xdr:grpSpPr>
          <xdr:sp macro="" textlink="">
            <xdr:nvSpPr>
              <xdr:cNvPr id="109" name="Rectangle : coins arrondis 108">
                <a:extLst>
                  <a:ext uri="{FF2B5EF4-FFF2-40B4-BE49-F238E27FC236}">
                    <a16:creationId xmlns:a16="http://schemas.microsoft.com/office/drawing/2014/main" id="{F7F10CF5-497E-7943-8831-F3A2067624F6}"/>
                  </a:ext>
                </a:extLst>
              </xdr:cNvPr>
              <xdr:cNvSpPr/>
            </xdr:nvSpPr>
            <xdr:spPr>
              <a:xfrm>
                <a:off x="4711700" y="6007100"/>
                <a:ext cx="1104900" cy="2844800"/>
              </a:xfrm>
              <a:prstGeom prst="roundRect">
                <a:avLst/>
              </a:prstGeom>
              <a:solidFill>
                <a:schemeClr val="tx1">
                  <a:lumMod val="50000"/>
                  <a:lumOff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10" name="Ellipse 109">
                <a:extLst>
                  <a:ext uri="{FF2B5EF4-FFF2-40B4-BE49-F238E27FC236}">
                    <a16:creationId xmlns:a16="http://schemas.microsoft.com/office/drawing/2014/main" id="{3561655F-D624-154C-8511-F8EE232FA121}"/>
                  </a:ext>
                </a:extLst>
              </xdr:cNvPr>
              <xdr:cNvSpPr/>
            </xdr:nvSpPr>
            <xdr:spPr>
              <a:xfrm>
                <a:off x="4967713" y="6247506"/>
                <a:ext cx="683786" cy="724794"/>
              </a:xfrm>
              <a:prstGeom prst="ellipse">
                <a:avLst/>
              </a:prstGeom>
              <a:solidFill>
                <a:srgbClr val="C00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11" name="Ellipse 110">
                <a:extLst>
                  <a:ext uri="{FF2B5EF4-FFF2-40B4-BE49-F238E27FC236}">
                    <a16:creationId xmlns:a16="http://schemas.microsoft.com/office/drawing/2014/main" id="{7474E497-6DA8-594A-B969-0C6621A17DDA}"/>
                  </a:ext>
                </a:extLst>
              </xdr:cNvPr>
              <xdr:cNvSpPr/>
            </xdr:nvSpPr>
            <xdr:spPr>
              <a:xfrm>
                <a:off x="4913816" y="7142349"/>
                <a:ext cx="699584" cy="769750"/>
              </a:xfrm>
              <a:prstGeom prst="ellipse">
                <a:avLst/>
              </a:prstGeom>
              <a:solidFill>
                <a:srgbClr val="FFC000">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112" name="Ellipse 111">
                <a:extLst>
                  <a:ext uri="{FF2B5EF4-FFF2-40B4-BE49-F238E27FC236}">
                    <a16:creationId xmlns:a16="http://schemas.microsoft.com/office/drawing/2014/main" id="{0127B729-F97A-1F4E-A304-3F414897E5AA}"/>
                  </a:ext>
                </a:extLst>
              </xdr:cNvPr>
              <xdr:cNvSpPr/>
            </xdr:nvSpPr>
            <xdr:spPr>
              <a:xfrm>
                <a:off x="4851400" y="7962900"/>
                <a:ext cx="774700" cy="876300"/>
              </a:xfrm>
              <a:prstGeom prst="ellipse">
                <a:avLst/>
              </a:prstGeom>
              <a:solidFill>
                <a:schemeClr val="accent6">
                  <a:lumMod val="75000"/>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sp macro="" textlink="$P$82">
          <xdr:nvSpPr>
            <xdr:cNvPr id="107" name="ZoneTexte 106">
              <a:extLst>
                <a:ext uri="{FF2B5EF4-FFF2-40B4-BE49-F238E27FC236}">
                  <a16:creationId xmlns:a16="http://schemas.microsoft.com/office/drawing/2014/main" id="{AB3B7A13-A213-BD41-99A5-BC56BA461149}"/>
                </a:ext>
              </a:extLst>
            </xdr:cNvPr>
            <xdr:cNvSpPr txBox="1"/>
          </xdr:nvSpPr>
          <xdr:spPr>
            <a:xfrm>
              <a:off x="4330700" y="15951200"/>
              <a:ext cx="1193800" cy="132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BD3ABAF-9C71-6545-AA4B-A72587C0FDC0}"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rPr>
                <a:pPr/>
                <a:t> </a:t>
              </a:fld>
              <a:endParaRPr lang="fr-FR" sz="148100">
                <a:solidFill>
                  <a:schemeClr val="accent6">
                    <a:lumMod val="75000"/>
                  </a:schemeClr>
                </a:solidFill>
                <a:effectLst>
                  <a:outerShdw blurRad="50800" dist="38100" dir="2700000" algn="tl" rotWithShape="0">
                    <a:schemeClr val="accent6">
                      <a:lumMod val="75000"/>
                      <a:alpha val="40000"/>
                    </a:schemeClr>
                  </a:outerShdw>
                </a:effectLst>
              </a:endParaRPr>
            </a:p>
          </xdr:txBody>
        </xdr:sp>
        <xdr:sp macro="" textlink="$S$196">
          <xdr:nvSpPr>
            <xdr:cNvPr id="108" name="ZoneTexte 107">
              <a:extLst>
                <a:ext uri="{FF2B5EF4-FFF2-40B4-BE49-F238E27FC236}">
                  <a16:creationId xmlns:a16="http://schemas.microsoft.com/office/drawing/2014/main" id="{4C53FFA3-08FF-794E-9969-50A8BA45C1CB}"/>
                </a:ext>
              </a:extLst>
            </xdr:cNvPr>
            <xdr:cNvSpPr txBox="1"/>
          </xdr:nvSpPr>
          <xdr:spPr>
            <a:xfrm>
              <a:off x="419100" y="13398500"/>
              <a:ext cx="1587500" cy="152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464EE38-9327-7544-8882-0D6F99EA2991}" type="TxLink">
                <a:rPr lang="en-US" sz="8800" b="1" i="0" u="none" strike="noStrike">
                  <a:solidFill>
                    <a:srgbClr val="FFC000"/>
                  </a:solidFill>
                  <a:effectLst>
                    <a:outerShdw blurRad="50800" dist="38100" dir="2700000" algn="tl" rotWithShape="0">
                      <a:srgbClr val="FFC000">
                        <a:alpha val="40000"/>
                      </a:srgbClr>
                    </a:outerShdw>
                  </a:effectLst>
                  <a:latin typeface="Wingdings"/>
                </a:rPr>
                <a:pPr/>
                <a:t> </a:t>
              </a:fld>
              <a:endParaRPr lang="fr-FR" sz="400000">
                <a:solidFill>
                  <a:srgbClr val="FFC000"/>
                </a:solidFill>
                <a:effectLst>
                  <a:outerShdw blurRad="50800" dist="38100" dir="2700000" algn="tl" rotWithShape="0">
                    <a:srgbClr val="FFC000">
                      <a:alpha val="40000"/>
                    </a:srgbClr>
                  </a:outerShdw>
                </a:effectLst>
              </a:endParaRPr>
            </a:p>
          </xdr:txBody>
        </xdr:sp>
      </xdr:grpSp>
      <xdr:sp macro="" textlink="$S$195">
        <xdr:nvSpPr>
          <xdr:cNvPr id="105" name="ZoneTexte 104">
            <a:extLst>
              <a:ext uri="{FF2B5EF4-FFF2-40B4-BE49-F238E27FC236}">
                <a16:creationId xmlns:a16="http://schemas.microsoft.com/office/drawing/2014/main" id="{39D57D4D-1990-674E-AC31-3D707E1719BE}"/>
              </a:ext>
            </a:extLst>
          </xdr:cNvPr>
          <xdr:cNvSpPr txBox="1"/>
        </xdr:nvSpPr>
        <xdr:spPr>
          <a:xfrm>
            <a:off x="1739900" y="12522200"/>
            <a:ext cx="1028700" cy="1117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60DE08DF-CA9B-1642-864D-9231153A01BF}" type="TxLink">
              <a:rPr lang="en-US" sz="8800" b="1" i="0" u="none" strike="noStrike">
                <a:solidFill>
                  <a:srgbClr val="C00000"/>
                </a:solidFill>
                <a:effectLst>
                  <a:outerShdw blurRad="50800" dist="38100" dir="2700000" algn="tl" rotWithShape="0">
                    <a:srgbClr val="C00000">
                      <a:alpha val="40000"/>
                    </a:srgbClr>
                  </a:outerShdw>
                </a:effectLst>
                <a:latin typeface="Wingdings"/>
              </a:rPr>
              <a:pPr/>
              <a:t>l</a:t>
            </a:fld>
            <a:endParaRPr lang="fr-FR" sz="400000">
              <a:solidFill>
                <a:srgbClr val="C00000"/>
              </a:solidFill>
              <a:effectLst>
                <a:outerShdw blurRad="50800" dist="38100" dir="2700000" algn="tl" rotWithShape="0">
                  <a:srgbClr val="C00000">
                    <a:alpha val="40000"/>
                  </a:srgbClr>
                </a:outerShdw>
              </a:effectLst>
            </a:endParaRPr>
          </a:p>
        </xdr:txBody>
      </xdr:sp>
    </xdr:grpSp>
    <xdr:clientData/>
  </xdr:twoCellAnchor>
  <xdr:twoCellAnchor>
    <xdr:from>
      <xdr:col>9</xdr:col>
      <xdr:colOff>368300</xdr:colOff>
      <xdr:row>90</xdr:row>
      <xdr:rowOff>50800</xdr:rowOff>
    </xdr:from>
    <xdr:to>
      <xdr:col>12</xdr:col>
      <xdr:colOff>101600</xdr:colOff>
      <xdr:row>92</xdr:row>
      <xdr:rowOff>139700</xdr:rowOff>
    </xdr:to>
    <xdr:sp macro="" textlink="$O$161">
      <xdr:nvSpPr>
        <xdr:cNvPr id="113" name="ZoneTexte 112">
          <a:extLst>
            <a:ext uri="{FF2B5EF4-FFF2-40B4-BE49-F238E27FC236}">
              <a16:creationId xmlns:a16="http://schemas.microsoft.com/office/drawing/2014/main" id="{11B5CF3B-6CC5-A146-A127-CA5BDD684030}"/>
            </a:ext>
          </a:extLst>
        </xdr:cNvPr>
        <xdr:cNvSpPr txBox="1"/>
      </xdr:nvSpPr>
      <xdr:spPr>
        <a:xfrm>
          <a:off x="8343900" y="19050000"/>
          <a:ext cx="1892300" cy="495300"/>
        </a:xfrm>
        <a:prstGeom prst="rect">
          <a:avLst/>
        </a:prstGeom>
        <a:noFill/>
        <a:ln w="9525" cmpd="sng">
          <a:solidFill>
            <a:schemeClr val="lt1">
              <a:shade val="50000"/>
            </a:schemeClr>
          </a:solidFill>
        </a:ln>
        <a:effectLst>
          <a:innerShdw blurRad="63500" dist="50800" dir="13500000">
            <a:prstClr val="black">
              <a:alpha val="50000"/>
            </a:prstClr>
          </a:innerShdw>
        </a:effectLst>
        <a:scene3d>
          <a:camera prst="orthographicFront"/>
          <a:lightRig rig="sunset" dir="t"/>
        </a:scene3d>
        <a:sp3d extrusionH="76200" contourW="25400" prstMaterial="metal">
          <a:bevelT prst="relaxedInset"/>
          <a:bevelB prst="relaxedInset"/>
          <a:extrusionClr>
            <a:schemeClr val="accent4">
              <a:lumMod val="75000"/>
            </a:schemeClr>
          </a:extrusionClr>
          <a:contourClr>
            <a:schemeClr val="bg1">
              <a:lumMod val="85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3B70364-E192-1042-B5F6-A60766BE0CE4}" type="TxLink">
            <a:rPr lang="en-US" sz="2000" b="1" i="0" u="none" strike="noStrike">
              <a:solidFill>
                <a:srgbClr val="000000"/>
              </a:solidFill>
              <a:latin typeface="Calibri"/>
              <a:cs typeface="Calibri"/>
            </a:rPr>
            <a:pPr algn="ctr"/>
            <a:t>0%</a:t>
          </a:fld>
          <a:endParaRPr lang="fr-FR" sz="4000"/>
        </a:p>
      </xdr:txBody>
    </xdr:sp>
    <xdr:clientData/>
  </xdr:twoCellAnchor>
  <xdr:twoCellAnchor>
    <xdr:from>
      <xdr:col>7</xdr:col>
      <xdr:colOff>469900</xdr:colOff>
      <xdr:row>121</xdr:row>
      <xdr:rowOff>114300</xdr:rowOff>
    </xdr:from>
    <xdr:to>
      <xdr:col>8</xdr:col>
      <xdr:colOff>431800</xdr:colOff>
      <xdr:row>124</xdr:row>
      <xdr:rowOff>0</xdr:rowOff>
    </xdr:to>
    <xdr:sp macro="" textlink="$O$171">
      <xdr:nvSpPr>
        <xdr:cNvPr id="114" name="ZoneTexte 113">
          <a:extLst>
            <a:ext uri="{FF2B5EF4-FFF2-40B4-BE49-F238E27FC236}">
              <a16:creationId xmlns:a16="http://schemas.microsoft.com/office/drawing/2014/main" id="{F1B01791-E80F-944F-90FD-6FA3F0E201AD}"/>
            </a:ext>
          </a:extLst>
        </xdr:cNvPr>
        <xdr:cNvSpPr txBox="1"/>
      </xdr:nvSpPr>
      <xdr:spPr>
        <a:xfrm>
          <a:off x="6743700" y="25412700"/>
          <a:ext cx="812800" cy="495300"/>
        </a:xfrm>
        <a:prstGeom prst="rect">
          <a:avLst/>
        </a:prstGeom>
        <a:noFill/>
        <a:ln w="9525" cmpd="sng">
          <a:solidFill>
            <a:schemeClr val="lt1">
              <a:shade val="50000"/>
            </a:schemeClr>
          </a:solidFill>
        </a:ln>
        <a:effectLst>
          <a:innerShdw blurRad="63500" dist="50800" dir="13500000">
            <a:prstClr val="black">
              <a:alpha val="50000"/>
            </a:prstClr>
          </a:innerShdw>
        </a:effectLst>
        <a:scene3d>
          <a:camera prst="orthographicFront"/>
          <a:lightRig rig="sunset" dir="t"/>
        </a:scene3d>
        <a:sp3d extrusionH="76200" contourW="25400" prstMaterial="metal">
          <a:bevelT prst="relaxedInset"/>
          <a:bevelB prst="relaxedInset"/>
          <a:extrusionClr>
            <a:schemeClr val="accent4">
              <a:lumMod val="75000"/>
            </a:schemeClr>
          </a:extrusionClr>
          <a:contourClr>
            <a:schemeClr val="bg1">
              <a:lumMod val="85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38FCE71-0B6B-D344-BFC6-82F37D4FC1AF}" type="TxLink">
            <a:rPr lang="en-US" sz="1200" b="1" i="0" u="none" strike="noStrike">
              <a:solidFill>
                <a:srgbClr val="000000"/>
              </a:solidFill>
              <a:latin typeface="Calibri"/>
              <a:cs typeface="Calibri"/>
            </a:rPr>
            <a:pPr algn="ctr"/>
            <a:t>0%</a:t>
          </a:fld>
          <a:endParaRPr lang="fr-FR" sz="2400"/>
        </a:p>
      </xdr:txBody>
    </xdr:sp>
    <xdr:clientData/>
  </xdr:twoCellAnchor>
  <xdr:twoCellAnchor>
    <xdr:from>
      <xdr:col>6</xdr:col>
      <xdr:colOff>266700</xdr:colOff>
      <xdr:row>156</xdr:row>
      <xdr:rowOff>19050</xdr:rowOff>
    </xdr:from>
    <xdr:to>
      <xdr:col>10</xdr:col>
      <xdr:colOff>889000</xdr:colOff>
      <xdr:row>169</xdr:row>
      <xdr:rowOff>120650</xdr:rowOff>
    </xdr:to>
    <mc:AlternateContent xmlns:mc="http://schemas.openxmlformats.org/markup-compatibility/2006">
      <mc:Choice xmlns:cx2="http://schemas.microsoft.com/office/drawing/2015/10/21/chartex" Requires="cx2">
        <xdr:graphicFrame macro="">
          <xdr:nvGraphicFramePr>
            <xdr:cNvPr id="115" name="Graphique 114">
              <a:extLst>
                <a:ext uri="{FF2B5EF4-FFF2-40B4-BE49-F238E27FC236}">
                  <a16:creationId xmlns:a16="http://schemas.microsoft.com/office/drawing/2014/main" id="{427A54B4-E720-8244-9C3F-D562291888B1}"/>
                </a:ext>
                <a:ext uri="{147F2762-F138-4A5C-976F-8EAC2B608ADB}">
                  <a16:predDERef xmlns:a16="http://schemas.microsoft.com/office/drawing/2014/main" pred="{F1B01791-E80F-944F-90FD-6FA3F0E201A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2"/>
            </a:graphicData>
          </a:graphic>
        </xdr:graphicFrame>
      </mc:Choice>
      <mc:Fallback>
        <xdr:sp macro="" textlink="">
          <xdr:nvSpPr>
            <xdr:cNvPr id="0" name=""/>
            <xdr:cNvSpPr>
              <a:spLocks noTextEdit="1"/>
            </xdr:cNvSpPr>
          </xdr:nvSpPr>
          <xdr:spPr>
            <a:xfrm>
              <a:off x="5372100" y="32645350"/>
              <a:ext cx="4572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3</xdr:col>
      <xdr:colOff>177800</xdr:colOff>
      <xdr:row>164</xdr:row>
      <xdr:rowOff>50800</xdr:rowOff>
    </xdr:from>
    <xdr:to>
      <xdr:col>5</xdr:col>
      <xdr:colOff>165100</xdr:colOff>
      <xdr:row>171</xdr:row>
      <xdr:rowOff>177800</xdr:rowOff>
    </xdr:to>
    <xdr:sp macro="" textlink="$S$197">
      <xdr:nvSpPr>
        <xdr:cNvPr id="116" name="ZoneTexte 115">
          <a:extLst>
            <a:ext uri="{FF2B5EF4-FFF2-40B4-BE49-F238E27FC236}">
              <a16:creationId xmlns:a16="http://schemas.microsoft.com/office/drawing/2014/main" id="{75C1AC21-D50C-974C-A057-93C630A9EE55}"/>
            </a:ext>
          </a:extLst>
        </xdr:cNvPr>
        <xdr:cNvSpPr txBox="1"/>
      </xdr:nvSpPr>
      <xdr:spPr>
        <a:xfrm>
          <a:off x="2730500" y="34302700"/>
          <a:ext cx="1689100" cy="154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E88DB3C-2A29-0047-A694-74C1B0F625FC}" type="TxLink">
            <a:rPr lang="en-US" sz="8800" b="1" i="0" u="none" strike="noStrike">
              <a:solidFill>
                <a:schemeClr val="accent6">
                  <a:lumMod val="75000"/>
                </a:schemeClr>
              </a:solidFill>
              <a:effectLst>
                <a:outerShdw blurRad="50800" dist="38100" dir="2700000" algn="tl" rotWithShape="0">
                  <a:schemeClr val="accent6">
                    <a:lumMod val="75000"/>
                    <a:alpha val="40000"/>
                  </a:schemeClr>
                </a:outerShdw>
              </a:effectLst>
              <a:latin typeface="Wingdings"/>
            </a:rPr>
            <a:pPr/>
            <a:t> </a:t>
          </a:fld>
          <a:endParaRPr lang="fr-FR" sz="8000">
            <a:solidFill>
              <a:schemeClr val="accent6">
                <a:lumMod val="75000"/>
              </a:schemeClr>
            </a:solidFill>
            <a:effectLst>
              <a:outerShdw blurRad="50800" dist="38100" dir="2700000" algn="tl" rotWithShape="0">
                <a:schemeClr val="accent6">
                  <a:lumMod val="75000"/>
                  <a:alpha val="40000"/>
                </a:schemeClr>
              </a:outerShdw>
            </a:effectLst>
          </a:endParaRPr>
        </a:p>
      </xdr:txBody>
    </xdr:sp>
    <xdr:clientData/>
  </xdr:twoCellAnchor>
  <xdr:twoCellAnchor>
    <xdr:from>
      <xdr:col>1</xdr:col>
      <xdr:colOff>444500</xdr:colOff>
      <xdr:row>160</xdr:row>
      <xdr:rowOff>190500</xdr:rowOff>
    </xdr:from>
    <xdr:to>
      <xdr:col>2</xdr:col>
      <xdr:colOff>406400</xdr:colOff>
      <xdr:row>163</xdr:row>
      <xdr:rowOff>76200</xdr:rowOff>
    </xdr:to>
    <xdr:sp macro="" textlink="$S$191">
      <xdr:nvSpPr>
        <xdr:cNvPr id="117" name="ZoneTexte 116">
          <a:extLst>
            <a:ext uri="{FF2B5EF4-FFF2-40B4-BE49-F238E27FC236}">
              <a16:creationId xmlns:a16="http://schemas.microsoft.com/office/drawing/2014/main" id="{9D3FE5F6-A62E-D047-97EA-5AEAFF6EF154}"/>
            </a:ext>
          </a:extLst>
        </xdr:cNvPr>
        <xdr:cNvSpPr txBox="1"/>
      </xdr:nvSpPr>
      <xdr:spPr>
        <a:xfrm>
          <a:off x="1295400" y="33629600"/>
          <a:ext cx="812800" cy="495300"/>
        </a:xfrm>
        <a:prstGeom prst="rect">
          <a:avLst/>
        </a:prstGeom>
        <a:noFill/>
        <a:ln w="9525" cmpd="sng">
          <a:solidFill>
            <a:schemeClr val="lt1">
              <a:shade val="50000"/>
            </a:schemeClr>
          </a:solidFill>
        </a:ln>
        <a:effectLst>
          <a:innerShdw blurRad="63500" dist="50800" dir="13500000">
            <a:prstClr val="black">
              <a:alpha val="50000"/>
            </a:prstClr>
          </a:innerShdw>
        </a:effectLst>
        <a:scene3d>
          <a:camera prst="orthographicFront"/>
          <a:lightRig rig="sunset" dir="t"/>
        </a:scene3d>
        <a:sp3d extrusionH="76200" contourW="25400" prstMaterial="metal">
          <a:bevelT prst="relaxedInset"/>
          <a:bevelB prst="relaxedInset"/>
          <a:extrusionClr>
            <a:schemeClr val="accent4">
              <a:lumMod val="75000"/>
            </a:schemeClr>
          </a:extrusionClr>
          <a:contourClr>
            <a:schemeClr val="bg1">
              <a:lumMod val="85000"/>
            </a:schemeClr>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D5E746E0-024C-9B46-968D-47D1FDD0EDED}" type="TxLink">
            <a:rPr lang="en-US" sz="1200" b="1" i="0" u="none" strike="noStrike">
              <a:solidFill>
                <a:srgbClr val="000000"/>
              </a:solidFill>
              <a:latin typeface="Calibri"/>
              <a:cs typeface="Calibri"/>
            </a:rPr>
            <a:pPr algn="ctr"/>
            <a:t>0%</a:t>
          </a:fld>
          <a:endParaRPr lang="fr-FR" sz="2400"/>
        </a:p>
      </xdr:txBody>
    </xdr:sp>
    <xdr:clientData/>
  </xdr:twoCellAnchor>
  <xdr:twoCellAnchor>
    <xdr:from>
      <xdr:col>2</xdr:col>
      <xdr:colOff>330200</xdr:colOff>
      <xdr:row>89</xdr:row>
      <xdr:rowOff>190500</xdr:rowOff>
    </xdr:from>
    <xdr:to>
      <xdr:col>3</xdr:col>
      <xdr:colOff>622300</xdr:colOff>
      <xdr:row>95</xdr:row>
      <xdr:rowOff>12700</xdr:rowOff>
    </xdr:to>
    <xdr:sp macro="" textlink="$P$124">
      <xdr:nvSpPr>
        <xdr:cNvPr id="118" name="ZoneTexte 117">
          <a:extLst>
            <a:ext uri="{FF2B5EF4-FFF2-40B4-BE49-F238E27FC236}">
              <a16:creationId xmlns:a16="http://schemas.microsoft.com/office/drawing/2014/main" id="{7F28B98F-D1CA-D94B-81BC-D066012D22A9}"/>
            </a:ext>
          </a:extLst>
        </xdr:cNvPr>
        <xdr:cNvSpPr txBox="1"/>
      </xdr:nvSpPr>
      <xdr:spPr>
        <a:xfrm>
          <a:off x="2032000" y="18986500"/>
          <a:ext cx="1143000" cy="1041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F872C5F-251C-9A4D-8289-8A5C4834D113}" type="TxLink">
            <a:rPr lang="en-US" sz="8800" b="1" i="0" u="none" strike="noStrike">
              <a:solidFill>
                <a:srgbClr val="FFC000"/>
              </a:solidFill>
              <a:effectLst>
                <a:outerShdw blurRad="50800" dist="38100" dir="2700000" algn="tl" rotWithShape="0">
                  <a:srgbClr val="FFC000">
                    <a:alpha val="40000"/>
                  </a:srgbClr>
                </a:outerShdw>
              </a:effectLst>
              <a:latin typeface="Wingdings"/>
              <a:cs typeface="Calibri"/>
            </a:rPr>
            <a:pPr/>
            <a:t> </a:t>
          </a:fld>
          <a:endParaRPr lang="fr-FR" sz="8000">
            <a:solidFill>
              <a:srgbClr val="FFC000"/>
            </a:solidFill>
            <a:effectLst>
              <a:outerShdw blurRad="50800" dist="38100" dir="2700000" algn="tl" rotWithShape="0">
                <a:srgbClr val="FFC000">
                  <a:alpha val="40000"/>
                </a:srgbClr>
              </a:outerShdw>
            </a:effectLst>
          </a:endParaRPr>
        </a:p>
      </xdr:txBody>
    </xdr:sp>
    <xdr:clientData/>
  </xdr:twoCellAnchor>
  <xdr:twoCellAnchor>
    <xdr:from>
      <xdr:col>7</xdr:col>
      <xdr:colOff>673100</xdr:colOff>
      <xdr:row>85</xdr:row>
      <xdr:rowOff>88900</xdr:rowOff>
    </xdr:from>
    <xdr:to>
      <xdr:col>9</xdr:col>
      <xdr:colOff>114300</xdr:colOff>
      <xdr:row>91</xdr:row>
      <xdr:rowOff>12700</xdr:rowOff>
    </xdr:to>
    <xdr:sp macro="" textlink="$P$154">
      <xdr:nvSpPr>
        <xdr:cNvPr id="119" name="ZoneTexte 118">
          <a:extLst>
            <a:ext uri="{FF2B5EF4-FFF2-40B4-BE49-F238E27FC236}">
              <a16:creationId xmlns:a16="http://schemas.microsoft.com/office/drawing/2014/main" id="{DAD4EACC-5259-A845-BC76-E462C9491BBF}"/>
            </a:ext>
          </a:extLst>
        </xdr:cNvPr>
        <xdr:cNvSpPr txBox="1"/>
      </xdr:nvSpPr>
      <xdr:spPr>
        <a:xfrm>
          <a:off x="6946900" y="18072100"/>
          <a:ext cx="1143000" cy="1143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5171E0-757A-D34B-89B4-702C4B6F9A2C}" type="TxLink">
            <a:rPr lang="en-US" sz="8800" b="1" i="0" u="none" strike="noStrike">
              <a:solidFill>
                <a:srgbClr val="C00000"/>
              </a:solidFill>
              <a:effectLst>
                <a:outerShdw blurRad="50800" dist="38100" dir="2700000" algn="tl" rotWithShape="0">
                  <a:srgbClr val="C00000">
                    <a:alpha val="40000"/>
                  </a:srgbClr>
                </a:outerShdw>
              </a:effectLst>
              <a:latin typeface="Wingdings"/>
            </a:rPr>
            <a:pPr/>
            <a:t>l</a:t>
          </a:fld>
          <a:endParaRPr lang="fr-FR" sz="6000">
            <a:solidFill>
              <a:srgbClr val="C00000"/>
            </a:solidFill>
            <a:effectLst>
              <a:outerShdw blurRad="50800" dist="38100" dir="2700000" algn="tl" rotWithShape="0">
                <a:srgbClr val="C00000">
                  <a:alpha val="40000"/>
                </a:srgb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25</xdr:row>
      <xdr:rowOff>920750</xdr:rowOff>
    </xdr:from>
    <xdr:ext cx="11706225" cy="1162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9988550"/>
          <a:ext cx="11706225" cy="1162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hyperlink" Target="http://healthcommcapacity.org/wp-content/uploads/2016/08/Contro%CC%82le-de-la-CCSC_Evaluation.pdf" TargetMode="External"/><Relationship Id="rId7" Type="http://schemas.openxmlformats.org/officeDocument/2006/relationships/hyperlink" Target="https://sbccimplementationkits.org/gender/" TargetMode="External"/><Relationship Id="rId2" Type="http://schemas.openxmlformats.org/officeDocument/2006/relationships/hyperlink" Target="https://www.thecompassforsbc.org/sbcc-tools/guide-selecting-formative-research-method" TargetMode="External"/><Relationship Id="rId1" Type="http://schemas.openxmlformats.org/officeDocument/2006/relationships/hyperlink" Target="http://www.healthcommcapacity.org/wp-content/uploads/2014/07/French-P-Process-Brochure-Final.pdf" TargetMode="External"/><Relationship Id="rId6" Type="http://schemas.openxmlformats.org/officeDocument/2006/relationships/hyperlink" Target="https://www.thehealthcompass.org/how-to-guides/how-conduct-pretest" TargetMode="External"/><Relationship Id="rId5" Type="http://schemas.openxmlformats.org/officeDocument/2006/relationships/hyperlink" Target="https://www.thehealthcompass.org/how-to-guides/how-do-audience-analysis" TargetMode="External"/><Relationship Id="rId4" Type="http://schemas.openxmlformats.org/officeDocument/2006/relationships/hyperlink" Target="https://www.thecompassforsbc.org/sbcc-tools/knowledge-management-collection-global-health-programs"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breakthroughactionandresearch.org/wp-content/uploads/2021/08/Gender-Equality-Check-In-Tool-FR.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healthcommcapacity.org/qa-in-sbcc/" TargetMode="External"/><Relationship Id="rId3" Type="http://schemas.openxmlformats.org/officeDocument/2006/relationships/hyperlink" Target="https://sbccimplementationkits.org/gender/" TargetMode="External"/><Relationship Id="rId7" Type="http://schemas.openxmlformats.org/officeDocument/2006/relationships/hyperlink" Target="http://www.fphighimpactpractices.org/briefs/digital-health-sbc/" TargetMode="External"/><Relationship Id="rId2" Type="http://schemas.openxmlformats.org/officeDocument/2006/relationships/hyperlink" Target="https://healthcommcapacity.org/qa-in-sbcc/" TargetMode="External"/><Relationship Id="rId1" Type="http://schemas.openxmlformats.org/officeDocument/2006/relationships/hyperlink" Target="http://www.healthcommcapacity.org/wp-content/uploads/2014/07/French-P-Process-Brochure-Final.pdf" TargetMode="External"/><Relationship Id="rId6" Type="http://schemas.openxmlformats.org/officeDocument/2006/relationships/hyperlink" Target="https://sbccimplementationkits.org/service-communication/" TargetMode="External"/><Relationship Id="rId5" Type="http://schemas.openxmlformats.org/officeDocument/2006/relationships/hyperlink" Target="https://sbccimplementationkits.org/urban-youth/?lang=fr" TargetMode="External"/><Relationship Id="rId4" Type="http://schemas.openxmlformats.org/officeDocument/2006/relationships/hyperlink" Target="https://www.thecompassforsbc.org/how-to-guides/advanced-audience-segmentation-social-and-behavior-change" TargetMode="External"/><Relationship Id="rId9" Type="http://schemas.openxmlformats.org/officeDocument/2006/relationships/hyperlink" Target="https://fphighimpactpractices.org/fr/high-impact-practices-in-family-planning-list-2/"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thehealthcompass.org/how-to-guides/how-conduct-pretest" TargetMode="External"/><Relationship Id="rId1" Type="http://schemas.openxmlformats.org/officeDocument/2006/relationships/hyperlink" Target="https://www.thehealthcompass.org/how-to-guides/how-develop-channel-mix-plan"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sbccimplementationkits.org/gender/courses/gender-and-social-and-behavior-change-communication/"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measureevaluation.org/resources/publications/fs-18-278b" TargetMode="External"/><Relationship Id="rId1" Type="http://schemas.openxmlformats.org/officeDocument/2006/relationships/hyperlink" Target="https://www.measureevaluation.org/resources/publications/fs-18-278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A7A4-1AB6-DD45-B13E-AF2D9F60B3C9}">
  <sheetPr>
    <tabColor rgb="FF000000"/>
    <outlinePr summaryBelow="0" summaryRight="0"/>
  </sheetPr>
  <dimension ref="A1:AE1094"/>
  <sheetViews>
    <sheetView showGridLines="0" tabSelected="1" zoomScaleNormal="100" workbookViewId="0">
      <selection sqref="A1:M1"/>
    </sheetView>
  </sheetViews>
  <sheetFormatPr baseColWidth="10" defaultColWidth="11.1640625" defaultRowHeight="15" customHeight="1" x14ac:dyDescent="0.2"/>
  <cols>
    <col min="1" max="1" width="11.1640625" style="49" customWidth="1"/>
    <col min="2" max="6" width="11.1640625" style="49"/>
    <col min="7" max="7" width="15.33203125" style="49" customWidth="1"/>
    <col min="8" max="9" width="11.1640625" style="49"/>
    <col min="10" max="11" width="14.1640625" style="49" customWidth="1"/>
    <col min="12" max="12" width="7.1640625" style="49" customWidth="1"/>
    <col min="13" max="13" width="6.1640625" style="47" customWidth="1"/>
    <col min="14" max="14" width="14.1640625" style="85" customWidth="1"/>
    <col min="15" max="16" width="11.1640625" style="85"/>
    <col min="17" max="17" width="13.1640625" style="85" customWidth="1"/>
    <col min="18" max="21" width="11.1640625" style="85"/>
    <col min="22" max="24" width="11.1640625" style="53"/>
    <col min="25" max="31" width="11.1640625" style="51"/>
    <col min="32" max="16384" width="11.1640625" style="47"/>
  </cols>
  <sheetData>
    <row r="1" spans="1:19" ht="34" customHeight="1" x14ac:dyDescent="0.4">
      <c r="A1" s="110" t="s">
        <v>6</v>
      </c>
      <c r="B1" s="111"/>
      <c r="C1" s="111"/>
      <c r="D1" s="111"/>
      <c r="E1" s="111"/>
      <c r="F1" s="111"/>
      <c r="G1" s="111"/>
      <c r="H1" s="111"/>
      <c r="I1" s="111"/>
      <c r="J1" s="111"/>
      <c r="K1" s="111"/>
      <c r="L1" s="111"/>
      <c r="M1" s="111"/>
    </row>
    <row r="2" spans="1:19" ht="15" customHeight="1" x14ac:dyDescent="0.25">
      <c r="A2" s="112"/>
      <c r="B2" s="112"/>
      <c r="C2" s="112"/>
      <c r="D2" s="112"/>
      <c r="E2" s="112"/>
      <c r="F2" s="112"/>
      <c r="G2" s="112"/>
      <c r="H2" s="112"/>
      <c r="I2" s="112"/>
      <c r="J2" s="112"/>
      <c r="K2" s="112"/>
      <c r="L2" s="112"/>
      <c r="M2" s="112"/>
    </row>
    <row r="3" spans="1:19" ht="30" customHeight="1" x14ac:dyDescent="0.3">
      <c r="A3" s="113" t="s">
        <v>7</v>
      </c>
      <c r="B3" s="114"/>
      <c r="C3" s="114"/>
      <c r="D3" s="114"/>
      <c r="E3" s="114"/>
      <c r="F3" s="114"/>
      <c r="G3" s="114"/>
      <c r="H3" s="114"/>
      <c r="I3" s="114"/>
      <c r="J3" s="114"/>
      <c r="K3" s="114"/>
      <c r="L3" s="114"/>
      <c r="M3" s="114"/>
    </row>
    <row r="4" spans="1:19" ht="16" x14ac:dyDescent="0.2">
      <c r="A4" s="46"/>
      <c r="B4" s="46"/>
      <c r="C4" s="46"/>
      <c r="D4" s="46"/>
      <c r="E4" s="46"/>
      <c r="F4" s="46"/>
      <c r="G4" s="46"/>
      <c r="H4" s="46"/>
      <c r="I4" s="46"/>
      <c r="J4" s="46"/>
      <c r="K4" s="46"/>
      <c r="L4" s="46"/>
      <c r="M4" s="46"/>
      <c r="N4" s="86" t="s">
        <v>8</v>
      </c>
    </row>
    <row r="5" spans="1:19" ht="16" x14ac:dyDescent="0.2">
      <c r="A5" s="46"/>
      <c r="B5" s="46"/>
      <c r="C5" s="46"/>
      <c r="D5" s="46"/>
      <c r="E5" s="46"/>
      <c r="F5" s="46"/>
      <c r="G5" s="46"/>
      <c r="H5" s="46"/>
      <c r="I5" s="46"/>
      <c r="J5" s="46"/>
      <c r="K5" s="46"/>
      <c r="L5" s="46"/>
      <c r="M5" s="46"/>
      <c r="N5" s="85" t="s">
        <v>9</v>
      </c>
      <c r="P5" s="85">
        <v>28</v>
      </c>
      <c r="Q5" s="87">
        <v>1</v>
      </c>
      <c r="R5" s="85" t="s">
        <v>10</v>
      </c>
    </row>
    <row r="6" spans="1:19" ht="16" x14ac:dyDescent="0.2">
      <c r="A6" s="46"/>
      <c r="B6" s="46"/>
      <c r="C6" s="46"/>
      <c r="D6" s="46"/>
      <c r="E6" s="46"/>
      <c r="F6" s="46"/>
      <c r="G6" s="46"/>
      <c r="H6" s="46"/>
      <c r="I6" s="46"/>
      <c r="J6" s="46"/>
      <c r="K6" s="46"/>
      <c r="L6" s="46"/>
      <c r="M6" s="46"/>
      <c r="N6" s="85" t="s">
        <v>11</v>
      </c>
      <c r="O6" s="85">
        <v>18</v>
      </c>
      <c r="P6" s="85">
        <v>13</v>
      </c>
      <c r="Q6" s="87">
        <f>P6*Q5/P5</f>
        <v>0.4642857142857143</v>
      </c>
      <c r="R6" s="85" t="s">
        <v>12</v>
      </c>
    </row>
    <row r="7" spans="1:19" ht="16" x14ac:dyDescent="0.2">
      <c r="A7" s="46"/>
      <c r="B7" s="46"/>
      <c r="C7" s="46"/>
      <c r="D7" s="46"/>
      <c r="E7" s="46"/>
      <c r="F7" s="46"/>
      <c r="G7" s="46"/>
      <c r="H7" s="46"/>
      <c r="I7" s="46"/>
      <c r="J7" s="46"/>
      <c r="K7" s="46"/>
      <c r="L7" s="46"/>
      <c r="M7" s="46"/>
      <c r="N7" s="85" t="s">
        <v>13</v>
      </c>
      <c r="O7" s="85">
        <f>'Evaluation du PANB'!C15</f>
        <v>0</v>
      </c>
      <c r="P7" s="85">
        <v>17</v>
      </c>
      <c r="Q7" s="87">
        <f>P7*Q5/P5</f>
        <v>0.6071428571428571</v>
      </c>
    </row>
    <row r="8" spans="1:19" ht="16" x14ac:dyDescent="0.2">
      <c r="A8" s="46"/>
      <c r="B8" s="46"/>
      <c r="C8" s="46"/>
      <c r="D8" s="46"/>
      <c r="E8" s="46"/>
      <c r="F8" s="46"/>
      <c r="G8" s="46"/>
      <c r="H8" s="46"/>
      <c r="I8" s="46"/>
      <c r="J8" s="46"/>
      <c r="K8" s="46"/>
      <c r="L8" s="46"/>
      <c r="M8" s="46"/>
      <c r="N8" s="85" t="s">
        <v>9</v>
      </c>
      <c r="O8" s="87">
        <f>O7*100%/O6</f>
        <v>0</v>
      </c>
      <c r="P8" s="85">
        <v>18</v>
      </c>
    </row>
    <row r="9" spans="1:19" ht="21" x14ac:dyDescent="0.25">
      <c r="A9" s="46"/>
      <c r="B9" s="46"/>
      <c r="C9" s="46"/>
      <c r="D9" s="46"/>
      <c r="E9" s="46"/>
      <c r="F9" s="46"/>
      <c r="G9" s="46"/>
      <c r="H9" s="46"/>
      <c r="I9" s="46"/>
      <c r="J9" s="46"/>
      <c r="K9" s="46"/>
      <c r="L9" s="46"/>
      <c r="M9" s="46"/>
      <c r="O9" s="88"/>
    </row>
    <row r="10" spans="1:19" ht="16" x14ac:dyDescent="0.2">
      <c r="A10" s="46"/>
      <c r="B10" s="46"/>
      <c r="C10" s="46"/>
      <c r="D10" s="46"/>
      <c r="E10" s="46"/>
      <c r="F10" s="46"/>
      <c r="G10" s="46"/>
      <c r="H10" s="46"/>
      <c r="I10" s="46"/>
      <c r="J10" s="46"/>
      <c r="K10" s="46"/>
      <c r="L10" s="46"/>
      <c r="M10" s="46"/>
      <c r="N10" s="85" t="s">
        <v>14</v>
      </c>
      <c r="P10" s="87">
        <v>0.3</v>
      </c>
    </row>
    <row r="11" spans="1:19" ht="23" x14ac:dyDescent="0.25">
      <c r="A11" s="46"/>
      <c r="B11" s="46"/>
      <c r="C11" s="46"/>
      <c r="D11" s="46"/>
      <c r="E11" s="46"/>
      <c r="F11" s="46"/>
      <c r="G11" s="46"/>
      <c r="H11" s="46"/>
      <c r="I11" s="46"/>
      <c r="J11" s="46"/>
      <c r="K11" s="46"/>
      <c r="L11" s="46"/>
      <c r="M11" s="46"/>
      <c r="N11" s="85" t="s">
        <v>15</v>
      </c>
      <c r="O11" s="85" t="s">
        <v>16</v>
      </c>
      <c r="P11" s="89" t="str">
        <f>IF(O8&lt;59%,"l","")</f>
        <v>l</v>
      </c>
    </row>
    <row r="12" spans="1:19" ht="16" x14ac:dyDescent="0.2">
      <c r="A12" s="46"/>
      <c r="B12" s="46"/>
      <c r="C12" s="46"/>
      <c r="D12" s="46"/>
      <c r="E12" s="46"/>
      <c r="F12" s="46"/>
      <c r="G12" s="46"/>
      <c r="H12" s="46"/>
      <c r="I12" s="46"/>
      <c r="J12" s="46"/>
      <c r="K12" s="46"/>
      <c r="L12" s="46"/>
      <c r="M12" s="46"/>
      <c r="N12" s="85" t="s">
        <v>17</v>
      </c>
      <c r="O12" s="85" t="s">
        <v>18</v>
      </c>
      <c r="P12" s="86" t="str">
        <f>IF(AND(O8&gt;=59%,O8&lt;79%),"l","")</f>
        <v/>
      </c>
    </row>
    <row r="13" spans="1:19" ht="16" x14ac:dyDescent="0.2">
      <c r="A13" s="46"/>
      <c r="B13" s="46"/>
      <c r="C13" s="46"/>
      <c r="D13" s="46"/>
      <c r="E13" s="46"/>
      <c r="F13" s="46"/>
      <c r="G13" s="46"/>
      <c r="H13" s="46"/>
      <c r="I13" s="46"/>
      <c r="J13" s="46"/>
      <c r="K13" s="46"/>
      <c r="L13" s="46"/>
      <c r="M13" s="46" t="str">
        <f>$S$16</f>
        <v/>
      </c>
      <c r="N13" s="85" t="s">
        <v>19</v>
      </c>
      <c r="O13" s="85" t="s">
        <v>20</v>
      </c>
      <c r="P13" s="86" t="str">
        <f>IF(O8&gt;=79%,"l","")</f>
        <v/>
      </c>
    </row>
    <row r="14" spans="1:19" ht="16" x14ac:dyDescent="0.2">
      <c r="A14" s="46"/>
      <c r="B14" s="46"/>
      <c r="C14" s="46"/>
      <c r="D14" s="46"/>
      <c r="E14" s="46"/>
      <c r="F14" s="46"/>
      <c r="G14" s="46"/>
      <c r="H14" s="46"/>
      <c r="I14" s="46"/>
      <c r="J14" s="46"/>
      <c r="K14" s="46"/>
      <c r="L14" s="46"/>
      <c r="M14" s="46"/>
      <c r="N14" s="85" t="s">
        <v>21</v>
      </c>
      <c r="Q14" s="85" t="s">
        <v>22</v>
      </c>
      <c r="S14" s="87">
        <v>0.3</v>
      </c>
    </row>
    <row r="15" spans="1:19" ht="23" x14ac:dyDescent="0.25">
      <c r="A15" s="46"/>
      <c r="B15" s="46"/>
      <c r="C15" s="46"/>
      <c r="D15" s="46"/>
      <c r="E15" s="46"/>
      <c r="F15" s="46"/>
      <c r="G15" s="46"/>
      <c r="H15" s="46"/>
      <c r="I15" s="46"/>
      <c r="J15" s="46"/>
      <c r="K15" s="46"/>
      <c r="L15" s="46"/>
      <c r="M15" s="46"/>
      <c r="N15" s="85" t="s">
        <v>11</v>
      </c>
      <c r="O15" s="85">
        <v>22</v>
      </c>
      <c r="Q15" s="85" t="s">
        <v>15</v>
      </c>
      <c r="R15" s="85" t="s">
        <v>16</v>
      </c>
      <c r="S15" s="89" t="str">
        <f>IF(O17&lt;59%,"l","")</f>
        <v>l</v>
      </c>
    </row>
    <row r="16" spans="1:19" ht="16" x14ac:dyDescent="0.2">
      <c r="A16" s="46"/>
      <c r="B16" s="46"/>
      <c r="C16" s="46"/>
      <c r="D16" s="46"/>
      <c r="E16" s="46"/>
      <c r="F16" s="46"/>
      <c r="G16" s="46"/>
      <c r="H16" s="46"/>
      <c r="I16" s="46"/>
      <c r="J16" s="46"/>
      <c r="K16" s="46"/>
      <c r="L16" s="46"/>
      <c r="M16" s="46"/>
      <c r="N16" s="85" t="s">
        <v>13</v>
      </c>
      <c r="O16" s="85">
        <f>'Evaluation du PANB'!C29</f>
        <v>0</v>
      </c>
      <c r="Q16" s="85" t="s">
        <v>17</v>
      </c>
      <c r="R16" s="85" t="s">
        <v>18</v>
      </c>
      <c r="S16" s="86" t="str">
        <f>IF(AND(O17&gt;=59%,O17&lt;79%),"l","")</f>
        <v/>
      </c>
    </row>
    <row r="17" spans="1:19" ht="16" x14ac:dyDescent="0.2">
      <c r="A17" s="46" t="s">
        <v>9</v>
      </c>
      <c r="B17" s="46"/>
      <c r="C17" s="46" t="s">
        <v>23</v>
      </c>
      <c r="D17" s="46"/>
      <c r="E17" s="46" t="s">
        <v>24</v>
      </c>
      <c r="F17" s="46"/>
      <c r="G17" s="46"/>
      <c r="H17" s="46"/>
      <c r="I17" s="46"/>
      <c r="J17" s="46"/>
      <c r="K17" s="46"/>
      <c r="L17" s="46"/>
      <c r="M17" s="46"/>
      <c r="N17" s="85" t="s">
        <v>21</v>
      </c>
      <c r="O17" s="87">
        <f>O16*100%/O15</f>
        <v>0</v>
      </c>
      <c r="Q17" s="85" t="s">
        <v>19</v>
      </c>
      <c r="R17" s="85" t="s">
        <v>20</v>
      </c>
      <c r="S17" s="86" t="str">
        <f>IF(O17&gt;=79%,"l","")</f>
        <v/>
      </c>
    </row>
    <row r="18" spans="1:19" ht="21" x14ac:dyDescent="0.25">
      <c r="A18" s="48">
        <f>O8</f>
        <v>0</v>
      </c>
      <c r="B18" s="46"/>
      <c r="C18" s="48">
        <f>O17</f>
        <v>0</v>
      </c>
      <c r="D18" s="46"/>
      <c r="E18" s="48">
        <f>O67</f>
        <v>0</v>
      </c>
      <c r="F18" s="46"/>
      <c r="G18" s="46"/>
      <c r="H18" s="46"/>
      <c r="I18" s="46"/>
      <c r="J18" s="46"/>
      <c r="K18" s="46"/>
      <c r="L18" s="46"/>
      <c r="M18" s="46"/>
    </row>
    <row r="19" spans="1:19" ht="16" x14ac:dyDescent="0.2">
      <c r="A19" s="46"/>
      <c r="B19" s="46"/>
      <c r="C19" s="46"/>
      <c r="D19" s="46"/>
      <c r="E19" s="46"/>
      <c r="F19" s="46"/>
      <c r="G19" s="46"/>
      <c r="H19" s="46"/>
      <c r="I19" s="46"/>
      <c r="J19" s="46"/>
      <c r="K19" s="46"/>
      <c r="L19" s="46"/>
      <c r="M19" s="46"/>
      <c r="N19" s="85" t="s">
        <v>25</v>
      </c>
    </row>
    <row r="20" spans="1:19" ht="16" x14ac:dyDescent="0.2">
      <c r="A20" s="46"/>
      <c r="B20" s="46"/>
      <c r="C20" s="46"/>
      <c r="D20" s="46"/>
      <c r="E20" s="46"/>
      <c r="F20" s="46"/>
      <c r="G20" s="46"/>
      <c r="H20" s="46"/>
      <c r="I20" s="46"/>
      <c r="J20" s="46"/>
      <c r="K20" s="46"/>
      <c r="L20" s="46"/>
      <c r="M20" s="46"/>
      <c r="N20" s="85" t="s">
        <v>26</v>
      </c>
      <c r="O20" s="85" t="s">
        <v>27</v>
      </c>
      <c r="P20" s="85" t="s">
        <v>28</v>
      </c>
    </row>
    <row r="21" spans="1:19" ht="16" x14ac:dyDescent="0.2">
      <c r="A21" s="46"/>
      <c r="B21" s="46"/>
      <c r="C21" s="46"/>
      <c r="D21" s="46"/>
      <c r="E21" s="46"/>
      <c r="F21" s="46"/>
      <c r="G21" s="46"/>
      <c r="H21" s="46"/>
      <c r="I21" s="46"/>
      <c r="J21" s="46"/>
      <c r="K21" s="46"/>
      <c r="L21" s="46"/>
      <c r="M21" s="46"/>
      <c r="N21" s="85">
        <f>'Evaluation du PANB'!C14</f>
        <v>0</v>
      </c>
      <c r="O21" s="85">
        <f>'Evaluation du PANB'!D14</f>
        <v>0</v>
      </c>
      <c r="P21" s="85">
        <f>'Evaluation du PANB'!E14</f>
        <v>0</v>
      </c>
      <c r="Q21" s="85" t="s">
        <v>9</v>
      </c>
    </row>
    <row r="22" spans="1:19" ht="16" x14ac:dyDescent="0.2">
      <c r="A22" s="46"/>
      <c r="B22" s="46"/>
      <c r="C22" s="46"/>
      <c r="D22" s="46"/>
      <c r="E22" s="46"/>
      <c r="F22" s="46"/>
      <c r="G22" s="46"/>
      <c r="H22" s="46"/>
      <c r="I22" s="46"/>
      <c r="J22" s="46"/>
      <c r="K22" s="46"/>
      <c r="L22" s="46"/>
      <c r="M22" s="46"/>
      <c r="N22" s="85" t="s">
        <v>26</v>
      </c>
      <c r="O22" s="85" t="s">
        <v>27</v>
      </c>
      <c r="P22" s="85" t="s">
        <v>28</v>
      </c>
    </row>
    <row r="23" spans="1:19" ht="16" x14ac:dyDescent="0.2">
      <c r="A23" s="46"/>
      <c r="B23" s="46"/>
      <c r="C23" s="46"/>
      <c r="D23" s="46"/>
      <c r="E23" s="46"/>
      <c r="F23" s="46"/>
      <c r="G23" s="46"/>
      <c r="H23" s="46"/>
      <c r="I23" s="46"/>
      <c r="J23" s="46"/>
      <c r="K23" s="46"/>
      <c r="L23" s="46"/>
      <c r="M23" s="46"/>
      <c r="N23" s="85">
        <f>'Evaluation du PANB'!C28</f>
        <v>0</v>
      </c>
      <c r="O23" s="85">
        <f>'Evaluation du PANB'!D28</f>
        <v>0</v>
      </c>
      <c r="P23" s="85">
        <f>'Evaluation du PANB'!E28</f>
        <v>0</v>
      </c>
      <c r="Q23" s="85" t="s">
        <v>21</v>
      </c>
    </row>
    <row r="24" spans="1:19" ht="16" x14ac:dyDescent="0.2">
      <c r="A24" s="46"/>
      <c r="B24" s="46"/>
      <c r="C24" s="46"/>
      <c r="D24" s="46"/>
      <c r="E24" s="46"/>
      <c r="F24" s="46"/>
      <c r="G24" s="46"/>
      <c r="H24" s="46"/>
      <c r="I24" s="46"/>
      <c r="J24" s="46"/>
      <c r="K24" s="46"/>
      <c r="L24" s="46"/>
      <c r="M24" s="46"/>
      <c r="N24" s="85" t="s">
        <v>26</v>
      </c>
      <c r="O24" s="85" t="s">
        <v>27</v>
      </c>
      <c r="P24" s="85" t="s">
        <v>28</v>
      </c>
    </row>
    <row r="25" spans="1:19" ht="16" x14ac:dyDescent="0.2">
      <c r="A25" s="46"/>
      <c r="B25" s="46"/>
      <c r="C25" s="46"/>
      <c r="D25" s="46"/>
      <c r="E25" s="46"/>
      <c r="F25" s="46"/>
      <c r="G25" s="46"/>
      <c r="H25" s="46"/>
      <c r="I25" s="46"/>
      <c r="J25" s="46"/>
      <c r="K25" s="46"/>
      <c r="L25" s="46"/>
      <c r="M25" s="46"/>
      <c r="N25" s="85">
        <f>'Evaluation du PANB'!C45</f>
        <v>0</v>
      </c>
      <c r="O25" s="85">
        <f>'Evaluation du PANB'!D45</f>
        <v>0</v>
      </c>
      <c r="P25" s="85">
        <f>'Evaluation du PANB'!E45</f>
        <v>0</v>
      </c>
      <c r="Q25" s="85" t="s">
        <v>29</v>
      </c>
    </row>
    <row r="26" spans="1:19" ht="16" x14ac:dyDescent="0.2">
      <c r="A26" s="46"/>
      <c r="B26" s="46"/>
      <c r="C26" s="46"/>
      <c r="D26" s="46"/>
      <c r="E26" s="46"/>
      <c r="F26" s="46"/>
      <c r="G26" s="46"/>
      <c r="H26" s="46"/>
      <c r="I26" s="46"/>
      <c r="J26" s="46"/>
      <c r="K26" s="46"/>
      <c r="L26" s="46"/>
      <c r="M26" s="46"/>
      <c r="N26" s="85" t="s">
        <v>26</v>
      </c>
      <c r="O26" s="85" t="s">
        <v>27</v>
      </c>
      <c r="P26" s="85" t="s">
        <v>28</v>
      </c>
    </row>
    <row r="27" spans="1:19" ht="15" customHeight="1" x14ac:dyDescent="0.2">
      <c r="A27" s="46"/>
      <c r="B27" s="46"/>
      <c r="C27" s="46"/>
      <c r="D27" s="46"/>
      <c r="E27" s="46"/>
      <c r="F27" s="46"/>
      <c r="G27" s="46"/>
      <c r="H27" s="46"/>
      <c r="I27" s="46"/>
      <c r="J27" s="46"/>
      <c r="K27" s="46"/>
      <c r="L27" s="46"/>
      <c r="M27" s="46"/>
      <c r="N27" s="85">
        <f>N21+N23+N25</f>
        <v>0</v>
      </c>
      <c r="O27" s="85">
        <f>O21+O23+O25</f>
        <v>0</v>
      </c>
      <c r="P27" s="85">
        <f>P21+P23+P25</f>
        <v>0</v>
      </c>
      <c r="Q27" s="85" t="s">
        <v>30</v>
      </c>
    </row>
    <row r="28" spans="1:19" ht="15" customHeight="1" x14ac:dyDescent="0.2">
      <c r="A28" s="46"/>
      <c r="B28" s="46"/>
      <c r="C28" s="46"/>
      <c r="D28" s="46"/>
      <c r="E28" s="46"/>
      <c r="F28" s="46"/>
      <c r="G28" s="46"/>
      <c r="H28" s="46"/>
      <c r="I28" s="46"/>
      <c r="J28" s="46"/>
      <c r="K28" s="46"/>
      <c r="L28" s="46"/>
      <c r="M28" s="46"/>
    </row>
    <row r="29" spans="1:19" ht="15" customHeight="1" x14ac:dyDescent="0.2">
      <c r="A29" s="46"/>
      <c r="B29" s="46"/>
      <c r="C29" s="46"/>
      <c r="D29" s="46"/>
      <c r="E29" s="46"/>
      <c r="F29" s="46"/>
      <c r="G29" s="46"/>
      <c r="H29" s="46"/>
      <c r="I29" s="46"/>
      <c r="J29" s="46"/>
      <c r="K29" s="46"/>
      <c r="L29" s="46"/>
      <c r="M29" s="46"/>
    </row>
    <row r="30" spans="1:19" ht="15" customHeight="1" x14ac:dyDescent="0.2">
      <c r="A30" s="46"/>
      <c r="B30" s="46"/>
      <c r="C30" s="46"/>
      <c r="D30" s="46"/>
      <c r="E30" s="46"/>
      <c r="F30" s="46"/>
      <c r="G30" s="46"/>
      <c r="H30" s="46"/>
      <c r="I30" s="46"/>
      <c r="J30" s="46"/>
      <c r="K30" s="46"/>
      <c r="L30" s="46"/>
      <c r="M30" s="46"/>
    </row>
    <row r="31" spans="1:19" ht="15" customHeight="1" x14ac:dyDescent="0.2">
      <c r="A31" s="46"/>
      <c r="B31" s="46"/>
      <c r="C31" s="46"/>
      <c r="D31" s="46"/>
      <c r="E31" s="46"/>
      <c r="F31" s="46"/>
      <c r="G31" s="46"/>
      <c r="H31" s="46"/>
      <c r="I31" s="46"/>
      <c r="J31" s="46"/>
      <c r="K31" s="46"/>
      <c r="L31" s="46"/>
      <c r="M31" s="46"/>
    </row>
    <row r="32" spans="1:19" ht="15" customHeight="1" x14ac:dyDescent="0.2">
      <c r="A32" s="46"/>
      <c r="B32" s="46"/>
      <c r="C32" s="46"/>
      <c r="D32" s="46"/>
      <c r="E32" s="46"/>
      <c r="F32" s="46"/>
      <c r="G32" s="46"/>
      <c r="H32" s="46"/>
      <c r="I32" s="46"/>
      <c r="J32" s="46"/>
      <c r="K32" s="46"/>
      <c r="L32" s="46"/>
      <c r="M32" s="46"/>
    </row>
    <row r="33" spans="1:20" ht="15" customHeight="1" x14ac:dyDescent="0.2">
      <c r="A33" s="46"/>
      <c r="B33" s="46"/>
      <c r="C33" s="46"/>
      <c r="D33" s="46"/>
      <c r="E33" s="46"/>
      <c r="F33" s="46"/>
      <c r="G33" s="46"/>
      <c r="H33" s="46"/>
      <c r="I33" s="46"/>
      <c r="J33" s="46"/>
      <c r="K33" s="46"/>
      <c r="L33" s="46"/>
      <c r="M33" s="46"/>
    </row>
    <row r="34" spans="1:20" ht="15" customHeight="1" x14ac:dyDescent="0.2">
      <c r="A34" s="46"/>
      <c r="B34" s="46"/>
      <c r="C34" s="46"/>
      <c r="D34" s="46"/>
      <c r="E34" s="46"/>
      <c r="F34" s="46"/>
      <c r="G34" s="46"/>
      <c r="H34" s="46"/>
      <c r="I34" s="46"/>
      <c r="J34" s="46"/>
      <c r="K34" s="46"/>
      <c r="L34" s="46"/>
      <c r="M34" s="46"/>
    </row>
    <row r="35" spans="1:20" ht="15" customHeight="1" x14ac:dyDescent="0.2">
      <c r="A35" s="46" t="s">
        <v>31</v>
      </c>
      <c r="B35" s="46"/>
      <c r="C35" s="46"/>
      <c r="D35" s="46"/>
      <c r="E35" s="46"/>
      <c r="F35" s="46"/>
      <c r="G35" s="46"/>
      <c r="H35" s="46"/>
      <c r="I35" s="46"/>
      <c r="J35" s="46"/>
      <c r="K35" s="46"/>
      <c r="L35" s="46"/>
      <c r="M35" s="46"/>
    </row>
    <row r="36" spans="1:20" ht="15" customHeight="1" x14ac:dyDescent="0.2">
      <c r="A36" s="46"/>
      <c r="B36" s="46"/>
      <c r="C36" s="46"/>
      <c r="D36" s="46"/>
      <c r="E36" s="46"/>
      <c r="F36" s="46"/>
      <c r="G36" s="46"/>
      <c r="H36" s="46"/>
      <c r="I36" s="46"/>
      <c r="J36" s="46"/>
      <c r="K36" s="46"/>
      <c r="L36" s="46"/>
      <c r="M36" s="46"/>
    </row>
    <row r="37" spans="1:20" ht="25" customHeight="1" x14ac:dyDescent="0.3">
      <c r="A37" s="109" t="s">
        <v>32</v>
      </c>
      <c r="B37" s="109"/>
      <c r="C37" s="109"/>
      <c r="D37" s="109"/>
      <c r="E37" s="109"/>
      <c r="F37" s="109"/>
      <c r="G37" s="109"/>
      <c r="H37" s="109"/>
      <c r="I37" s="109"/>
      <c r="J37" s="109"/>
      <c r="K37" s="109"/>
      <c r="L37" s="109"/>
      <c r="M37" s="109"/>
    </row>
    <row r="38" spans="1:20" ht="15" customHeight="1" x14ac:dyDescent="0.2">
      <c r="A38" s="46"/>
      <c r="B38" s="46"/>
      <c r="C38" s="46"/>
      <c r="D38" s="46"/>
      <c r="E38" s="46"/>
      <c r="F38" s="46"/>
      <c r="G38" s="46"/>
      <c r="H38" s="46"/>
      <c r="I38" s="46"/>
      <c r="J38" s="46"/>
      <c r="K38" s="46"/>
      <c r="L38" s="46"/>
      <c r="M38" s="46"/>
    </row>
    <row r="39" spans="1:20" ht="15" customHeight="1" x14ac:dyDescent="0.2">
      <c r="A39" s="46"/>
      <c r="B39" s="46"/>
      <c r="C39" s="46"/>
      <c r="D39" s="46"/>
      <c r="E39" s="46"/>
      <c r="F39" s="46"/>
      <c r="G39" s="46"/>
      <c r="H39" s="46"/>
      <c r="I39" s="46"/>
      <c r="J39" s="46"/>
      <c r="K39" s="46"/>
      <c r="L39" s="46"/>
      <c r="M39" s="46"/>
      <c r="T39" s="87"/>
    </row>
    <row r="40" spans="1:20" ht="15" customHeight="1" x14ac:dyDescent="0.2">
      <c r="A40" s="46"/>
      <c r="B40" s="46"/>
      <c r="C40" s="46"/>
      <c r="D40" s="46"/>
      <c r="E40" s="46"/>
      <c r="F40" s="46"/>
      <c r="G40" s="46"/>
      <c r="H40" s="46"/>
      <c r="I40" s="46"/>
      <c r="J40" s="46"/>
      <c r="K40" s="46"/>
      <c r="L40" s="46"/>
      <c r="M40" s="46"/>
    </row>
    <row r="41" spans="1:20" ht="15" customHeight="1" x14ac:dyDescent="0.2">
      <c r="A41" s="46"/>
      <c r="B41" s="46"/>
      <c r="C41" s="46"/>
      <c r="D41" s="46"/>
      <c r="E41" s="46"/>
      <c r="F41" s="46"/>
      <c r="G41" s="46"/>
      <c r="H41" s="46"/>
      <c r="I41" s="46"/>
      <c r="J41" s="46"/>
      <c r="K41" s="46"/>
      <c r="L41" s="46"/>
      <c r="M41" s="46"/>
      <c r="P41" s="90"/>
      <c r="Q41" s="85" t="s">
        <v>33</v>
      </c>
    </row>
    <row r="42" spans="1:20" ht="15" customHeight="1" x14ac:dyDescent="0.2">
      <c r="A42" s="46"/>
      <c r="B42" s="46"/>
      <c r="C42" s="46"/>
      <c r="D42" s="46"/>
      <c r="E42" s="46"/>
      <c r="F42" s="46"/>
      <c r="G42" s="46"/>
      <c r="H42" s="46"/>
      <c r="I42" s="46"/>
      <c r="J42" s="46"/>
      <c r="K42" s="46"/>
      <c r="L42" s="46"/>
      <c r="M42" s="46"/>
      <c r="P42" s="90"/>
      <c r="Q42" s="85" t="s">
        <v>34</v>
      </c>
      <c r="R42" s="87">
        <f>AVERAGE(O17,O8,O67)</f>
        <v>0</v>
      </c>
    </row>
    <row r="43" spans="1:20" ht="15" customHeight="1" x14ac:dyDescent="0.2">
      <c r="A43" s="46"/>
      <c r="B43" s="46"/>
      <c r="C43" s="46"/>
      <c r="D43" s="46"/>
      <c r="E43" s="46"/>
      <c r="F43" s="46"/>
      <c r="G43" s="46"/>
      <c r="H43" s="46"/>
      <c r="I43" s="46"/>
      <c r="J43" s="46"/>
      <c r="K43" s="46"/>
      <c r="L43" s="46"/>
      <c r="M43" s="46"/>
      <c r="P43" s="90"/>
    </row>
    <row r="44" spans="1:20" ht="15" customHeight="1" x14ac:dyDescent="0.25">
      <c r="A44" s="46"/>
      <c r="B44" s="46"/>
      <c r="C44" s="46"/>
      <c r="D44" s="46"/>
      <c r="E44" s="46"/>
      <c r="F44" s="46"/>
      <c r="G44" s="46"/>
      <c r="H44" s="46"/>
      <c r="I44" s="46"/>
      <c r="J44" s="46"/>
      <c r="K44" s="46"/>
      <c r="L44" s="46"/>
      <c r="M44" s="46"/>
      <c r="P44" s="90"/>
      <c r="Q44" s="85" t="s">
        <v>35</v>
      </c>
      <c r="R44" s="85" t="s">
        <v>16</v>
      </c>
      <c r="S44" s="89" t="str">
        <f>IF(R42&lt;54%,"l","")</f>
        <v>l</v>
      </c>
    </row>
    <row r="45" spans="1:20" ht="15" customHeight="1" x14ac:dyDescent="0.2">
      <c r="A45" s="46"/>
      <c r="B45" s="46"/>
      <c r="C45" s="46"/>
      <c r="D45" s="46"/>
      <c r="E45" s="46"/>
      <c r="F45" s="46"/>
      <c r="G45" s="46"/>
      <c r="H45" s="46"/>
      <c r="I45" s="46"/>
      <c r="J45" s="46"/>
      <c r="K45" s="46"/>
      <c r="L45" s="46"/>
      <c r="M45" s="46"/>
      <c r="P45" s="90"/>
      <c r="Q45" s="85" t="s">
        <v>36</v>
      </c>
      <c r="R45" s="85" t="s">
        <v>18</v>
      </c>
      <c r="S45" s="86" t="str">
        <f>IF(AND(R42&gt;=54%,R42&lt;73%),"l","")</f>
        <v/>
      </c>
    </row>
    <row r="46" spans="1:20" ht="15" customHeight="1" x14ac:dyDescent="0.2">
      <c r="A46" s="46"/>
      <c r="B46" s="46"/>
      <c r="C46" s="46"/>
      <c r="D46" s="46"/>
      <c r="E46" s="46"/>
      <c r="F46" s="46"/>
      <c r="G46" s="46"/>
      <c r="H46" s="46"/>
      <c r="I46" s="46"/>
      <c r="J46" s="46"/>
      <c r="K46" s="46"/>
      <c r="L46" s="46"/>
      <c r="M46" s="46"/>
      <c r="P46" s="90"/>
      <c r="Q46" s="85" t="s">
        <v>37</v>
      </c>
      <c r="R46" s="85" t="s">
        <v>20</v>
      </c>
      <c r="S46" s="86" t="str">
        <f>IF(R42&gt;=73%,"l","")</f>
        <v/>
      </c>
    </row>
    <row r="47" spans="1:20" ht="15" customHeight="1" x14ac:dyDescent="0.2">
      <c r="A47" s="46"/>
      <c r="B47" s="46"/>
      <c r="C47" s="46"/>
      <c r="D47" s="46"/>
      <c r="E47" s="46"/>
      <c r="F47" s="46"/>
      <c r="G47" s="46"/>
      <c r="H47" s="46"/>
      <c r="I47" s="46"/>
      <c r="J47" s="46"/>
      <c r="K47" s="46"/>
      <c r="L47" s="46"/>
      <c r="M47" s="46"/>
      <c r="P47" s="90"/>
    </row>
    <row r="48" spans="1:20" ht="15" customHeight="1" x14ac:dyDescent="0.2">
      <c r="A48" s="46"/>
      <c r="B48" s="46"/>
      <c r="C48" s="46"/>
      <c r="D48" s="46"/>
      <c r="E48" s="46"/>
      <c r="F48" s="46"/>
      <c r="G48" s="46"/>
      <c r="H48" s="46"/>
      <c r="I48" s="46"/>
      <c r="J48" s="46"/>
      <c r="K48" s="46"/>
      <c r="L48" s="46"/>
      <c r="M48" s="46"/>
      <c r="P48" s="90"/>
    </row>
    <row r="49" spans="1:16" ht="15" customHeight="1" x14ac:dyDescent="0.2">
      <c r="A49" s="46"/>
      <c r="B49" s="46"/>
      <c r="C49" s="46"/>
      <c r="D49" s="46"/>
      <c r="E49" s="46"/>
      <c r="F49" s="46"/>
      <c r="G49" s="46"/>
      <c r="H49" s="46"/>
      <c r="I49" s="46"/>
      <c r="J49" s="46"/>
      <c r="K49" s="46"/>
      <c r="L49" s="46"/>
      <c r="M49" s="46"/>
      <c r="P49" s="90"/>
    </row>
    <row r="50" spans="1:16" ht="15" customHeight="1" x14ac:dyDescent="0.2">
      <c r="A50" s="46"/>
      <c r="B50" s="46"/>
      <c r="C50" s="46"/>
      <c r="D50" s="46"/>
      <c r="E50" s="46"/>
      <c r="F50" s="46"/>
      <c r="G50" s="46"/>
      <c r="H50" s="46"/>
      <c r="I50" s="46"/>
      <c r="J50" s="46"/>
      <c r="K50" s="46"/>
      <c r="L50" s="46"/>
      <c r="M50" s="46"/>
    </row>
    <row r="51" spans="1:16" ht="15" customHeight="1" x14ac:dyDescent="0.2">
      <c r="A51" s="46"/>
      <c r="B51" s="46"/>
      <c r="C51" s="46"/>
      <c r="D51" s="46"/>
      <c r="E51" s="46"/>
      <c r="F51" s="46"/>
      <c r="G51" s="46"/>
      <c r="H51" s="46"/>
      <c r="I51" s="46"/>
      <c r="J51" s="46"/>
      <c r="K51" s="46"/>
      <c r="L51" s="46"/>
      <c r="M51" s="46"/>
    </row>
    <row r="52" spans="1:16" ht="15" customHeight="1" x14ac:dyDescent="0.2">
      <c r="A52" s="46"/>
      <c r="B52" s="46"/>
      <c r="C52" s="46"/>
      <c r="D52" s="46"/>
      <c r="E52" s="46"/>
      <c r="F52" s="46"/>
      <c r="G52" s="46"/>
      <c r="H52" s="46"/>
      <c r="I52" s="46"/>
      <c r="J52" s="46"/>
      <c r="K52" s="46"/>
      <c r="L52" s="46"/>
      <c r="M52" s="46"/>
    </row>
    <row r="53" spans="1:16" ht="15" customHeight="1" x14ac:dyDescent="0.2">
      <c r="A53" s="46"/>
      <c r="B53" s="46"/>
      <c r="C53" s="46"/>
      <c r="D53" s="46"/>
      <c r="E53" s="46"/>
      <c r="F53" s="46"/>
      <c r="G53" s="46"/>
      <c r="H53" s="46"/>
      <c r="I53" s="46"/>
      <c r="J53" s="46"/>
      <c r="K53" s="46"/>
      <c r="L53" s="46"/>
      <c r="M53" s="46"/>
    </row>
    <row r="54" spans="1:16" ht="15" customHeight="1" x14ac:dyDescent="0.2">
      <c r="A54" s="46"/>
      <c r="B54" s="46"/>
      <c r="C54" s="46"/>
      <c r="D54" s="46"/>
      <c r="E54" s="46"/>
      <c r="F54" s="46"/>
      <c r="G54" s="46"/>
      <c r="H54" s="46"/>
      <c r="I54" s="46"/>
      <c r="J54" s="46"/>
      <c r="K54" s="46"/>
      <c r="L54" s="46"/>
      <c r="M54" s="46"/>
    </row>
    <row r="55" spans="1:16" ht="16" x14ac:dyDescent="0.2">
      <c r="A55" s="46"/>
      <c r="B55" s="46"/>
      <c r="C55" s="46"/>
      <c r="D55" s="46"/>
      <c r="E55" s="46"/>
      <c r="F55" s="46"/>
      <c r="G55" s="46"/>
      <c r="H55" s="46"/>
      <c r="I55" s="46"/>
      <c r="J55" s="46"/>
      <c r="K55" s="46"/>
      <c r="L55" s="46"/>
      <c r="M55" s="46"/>
    </row>
    <row r="56" spans="1:16" ht="6" customHeight="1" x14ac:dyDescent="0.2">
      <c r="A56" s="46"/>
      <c r="B56" s="46"/>
      <c r="C56" s="46"/>
      <c r="D56" s="46"/>
      <c r="E56" s="46"/>
      <c r="F56" s="46"/>
      <c r="G56" s="46"/>
      <c r="H56" s="46"/>
      <c r="I56" s="46"/>
      <c r="J56" s="46"/>
      <c r="K56" s="46"/>
      <c r="L56" s="46"/>
      <c r="M56" s="46"/>
    </row>
    <row r="57" spans="1:16" ht="24" customHeight="1" x14ac:dyDescent="0.3">
      <c r="A57" s="109" t="s">
        <v>38</v>
      </c>
      <c r="B57" s="109"/>
      <c r="C57" s="109"/>
      <c r="D57" s="109"/>
      <c r="E57" s="109"/>
      <c r="F57" s="109"/>
      <c r="G57" s="109"/>
      <c r="H57" s="109"/>
      <c r="I57" s="109"/>
      <c r="J57" s="109"/>
      <c r="K57" s="109"/>
      <c r="L57" s="109"/>
      <c r="M57" s="109"/>
    </row>
    <row r="58" spans="1:16" ht="16" x14ac:dyDescent="0.2">
      <c r="A58" s="46"/>
      <c r="B58" s="46"/>
      <c r="C58" s="46"/>
      <c r="D58" s="46"/>
      <c r="E58" s="46"/>
      <c r="F58" s="46"/>
      <c r="G58" s="46"/>
      <c r="H58" s="46"/>
      <c r="I58" s="46"/>
      <c r="J58" s="46"/>
      <c r="K58" s="46"/>
      <c r="L58" s="46"/>
      <c r="M58" s="46"/>
    </row>
    <row r="59" spans="1:16" ht="16" x14ac:dyDescent="0.2">
      <c r="A59" s="46"/>
      <c r="B59" s="46"/>
      <c r="C59" s="46"/>
      <c r="D59" s="46"/>
      <c r="E59" s="46"/>
      <c r="F59" s="46"/>
      <c r="G59" s="46"/>
      <c r="H59" s="46"/>
      <c r="I59" s="46"/>
      <c r="J59" s="46"/>
      <c r="K59" s="46"/>
      <c r="L59" s="46"/>
      <c r="M59" s="46"/>
      <c r="N59" s="85" t="s">
        <v>39</v>
      </c>
    </row>
    <row r="60" spans="1:16" ht="23" x14ac:dyDescent="0.25">
      <c r="A60" s="46"/>
      <c r="B60" s="46"/>
      <c r="C60" s="46"/>
      <c r="D60" s="46"/>
      <c r="E60" s="46"/>
      <c r="F60" s="46"/>
      <c r="G60" s="46"/>
      <c r="H60" s="46"/>
      <c r="I60" s="46"/>
      <c r="J60" s="46"/>
      <c r="K60" s="46"/>
      <c r="L60" s="46"/>
      <c r="M60" s="46"/>
      <c r="N60" s="85" t="s">
        <v>15</v>
      </c>
      <c r="O60" s="85" t="s">
        <v>16</v>
      </c>
      <c r="P60" s="89" t="str">
        <f>IF(O67&lt;59%,"l","")</f>
        <v>l</v>
      </c>
    </row>
    <row r="61" spans="1:16" ht="16" x14ac:dyDescent="0.2">
      <c r="A61" s="46"/>
      <c r="B61" s="46"/>
      <c r="C61" s="46"/>
      <c r="D61" s="46"/>
      <c r="E61" s="46"/>
      <c r="F61" s="46"/>
      <c r="G61" s="46"/>
      <c r="H61" s="46"/>
      <c r="I61" s="46"/>
      <c r="J61" s="46"/>
      <c r="K61" s="46"/>
      <c r="L61" s="46"/>
      <c r="M61" s="46"/>
      <c r="N61" s="85" t="s">
        <v>40</v>
      </c>
      <c r="O61" s="85" t="s">
        <v>18</v>
      </c>
      <c r="P61" s="86" t="str">
        <f>IF(AND(O67&gt;=59%,O67&lt;81%),"l","")</f>
        <v/>
      </c>
    </row>
    <row r="62" spans="1:16" ht="16" x14ac:dyDescent="0.2">
      <c r="A62" s="46"/>
      <c r="B62" s="46"/>
      <c r="C62" s="46"/>
      <c r="D62" s="46"/>
      <c r="E62" s="46"/>
      <c r="F62" s="46"/>
      <c r="G62" s="46"/>
      <c r="H62" s="46"/>
      <c r="I62" s="46"/>
      <c r="J62" s="46"/>
      <c r="K62" s="46"/>
      <c r="L62" s="46"/>
      <c r="M62" s="46"/>
      <c r="N62" s="85" t="s">
        <v>41</v>
      </c>
      <c r="O62" s="85" t="s">
        <v>20</v>
      </c>
      <c r="P62" s="86" t="str">
        <f>IF(O67&gt;=81%,"l","")</f>
        <v/>
      </c>
    </row>
    <row r="63" spans="1:16" ht="16" x14ac:dyDescent="0.2">
      <c r="A63" s="46"/>
      <c r="B63" s="46"/>
      <c r="C63" s="46"/>
      <c r="D63" s="46"/>
      <c r="E63" s="46"/>
      <c r="F63" s="46"/>
      <c r="G63" s="46"/>
      <c r="H63" s="46"/>
      <c r="I63" s="46"/>
      <c r="J63" s="46"/>
      <c r="K63" s="46"/>
      <c r="L63" s="46"/>
      <c r="M63" s="46"/>
    </row>
    <row r="64" spans="1:16" ht="16" x14ac:dyDescent="0.2">
      <c r="A64" s="46"/>
      <c r="B64" s="46"/>
      <c r="C64" s="46"/>
      <c r="D64" s="46"/>
      <c r="E64" s="46"/>
      <c r="F64" s="46"/>
      <c r="G64" s="46"/>
      <c r="H64" s="46"/>
      <c r="I64" s="46"/>
      <c r="J64" s="46"/>
      <c r="K64" s="46"/>
      <c r="L64" s="46"/>
      <c r="M64" s="46"/>
    </row>
    <row r="65" spans="1:17" ht="16" x14ac:dyDescent="0.2">
      <c r="A65" s="46"/>
      <c r="B65" s="46"/>
      <c r="C65" s="46"/>
      <c r="D65" s="46"/>
      <c r="E65" s="46"/>
      <c r="F65" s="46"/>
      <c r="G65" s="46"/>
      <c r="H65" s="46"/>
      <c r="I65" s="46"/>
      <c r="J65" s="46"/>
      <c r="K65" s="46"/>
      <c r="L65" s="46"/>
      <c r="M65" s="46"/>
      <c r="N65" s="85" t="s">
        <v>11</v>
      </c>
      <c r="O65" s="85">
        <v>28</v>
      </c>
    </row>
    <row r="66" spans="1:17" ht="16" x14ac:dyDescent="0.2">
      <c r="A66" s="46"/>
      <c r="B66" s="46"/>
      <c r="C66" s="46"/>
      <c r="D66" s="46"/>
      <c r="E66" s="46"/>
      <c r="F66" s="46"/>
      <c r="G66" s="46"/>
      <c r="H66" s="46"/>
      <c r="I66" s="46"/>
      <c r="J66" s="46"/>
      <c r="K66" s="46"/>
      <c r="L66" s="46"/>
      <c r="M66" s="46"/>
      <c r="N66" s="85" t="s">
        <v>13</v>
      </c>
      <c r="O66" s="85">
        <f>'Evaluation du PANB'!C46</f>
        <v>0</v>
      </c>
    </row>
    <row r="67" spans="1:17" ht="16" x14ac:dyDescent="0.2">
      <c r="A67" s="46"/>
      <c r="B67" s="46"/>
      <c r="C67" s="46"/>
      <c r="D67" s="46"/>
      <c r="E67" s="46"/>
      <c r="F67" s="46"/>
      <c r="G67" s="46"/>
      <c r="H67" s="46"/>
      <c r="I67" s="46"/>
      <c r="J67" s="46"/>
      <c r="K67" s="46"/>
      <c r="L67" s="46"/>
      <c r="M67" s="46"/>
      <c r="N67" s="85" t="s">
        <v>29</v>
      </c>
      <c r="O67" s="87">
        <f>O66*100%/O65</f>
        <v>0</v>
      </c>
    </row>
    <row r="68" spans="1:17" ht="16" x14ac:dyDescent="0.2">
      <c r="A68" s="46"/>
      <c r="B68" s="46"/>
      <c r="C68" s="46"/>
      <c r="D68" s="46"/>
      <c r="E68" s="46"/>
      <c r="F68" s="46"/>
      <c r="G68" s="46"/>
      <c r="H68" s="46"/>
      <c r="I68" s="46"/>
      <c r="J68" s="46"/>
      <c r="K68" s="46"/>
      <c r="L68" s="46"/>
      <c r="M68" s="46"/>
    </row>
    <row r="69" spans="1:17" ht="16" x14ac:dyDescent="0.2">
      <c r="A69" s="46"/>
      <c r="B69" s="46"/>
      <c r="C69" s="46"/>
      <c r="D69" s="46"/>
      <c r="E69" s="46"/>
      <c r="F69" s="46"/>
      <c r="G69" s="46"/>
      <c r="H69" s="46"/>
      <c r="I69" s="46"/>
      <c r="J69" s="46"/>
      <c r="K69" s="46"/>
      <c r="L69" s="46"/>
      <c r="M69" s="46"/>
      <c r="N69" s="85" t="s">
        <v>39</v>
      </c>
    </row>
    <row r="70" spans="1:17" ht="23" x14ac:dyDescent="0.25">
      <c r="A70" s="46"/>
      <c r="B70" s="46"/>
      <c r="C70" s="46"/>
      <c r="D70" s="46"/>
      <c r="E70" s="46"/>
      <c r="F70" s="46"/>
      <c r="G70" s="46"/>
      <c r="H70" s="46"/>
      <c r="I70" s="46"/>
      <c r="J70" s="46"/>
      <c r="K70" s="46"/>
      <c r="L70" s="46"/>
      <c r="M70" s="46"/>
      <c r="N70" s="85" t="s">
        <v>42</v>
      </c>
      <c r="O70" s="85" t="s">
        <v>16</v>
      </c>
      <c r="P70" s="89" t="str">
        <f>IF(O77&lt;46%,"l","")</f>
        <v>l</v>
      </c>
    </row>
    <row r="71" spans="1:17" ht="16" x14ac:dyDescent="0.2">
      <c r="A71" s="46"/>
      <c r="B71" s="46"/>
      <c r="C71" s="46"/>
      <c r="D71" s="46"/>
      <c r="E71" s="46"/>
      <c r="F71" s="46"/>
      <c r="G71" s="46"/>
      <c r="H71" s="46"/>
      <c r="I71" s="46"/>
      <c r="J71" s="46"/>
      <c r="K71" s="46"/>
      <c r="L71" s="46"/>
      <c r="M71" s="46"/>
      <c r="N71" s="85" t="s">
        <v>43</v>
      </c>
      <c r="O71" s="85" t="s">
        <v>18</v>
      </c>
      <c r="P71" s="86" t="str">
        <f>IF(AND(O77&gt;=46%,O77&lt;61%),"l","")</f>
        <v/>
      </c>
    </row>
    <row r="72" spans="1:17" ht="16" x14ac:dyDescent="0.2">
      <c r="A72" s="46"/>
      <c r="B72" s="46"/>
      <c r="C72" s="46"/>
      <c r="D72" s="46"/>
      <c r="E72" s="46"/>
      <c r="F72" s="46"/>
      <c r="G72" s="46"/>
      <c r="H72" s="46"/>
      <c r="I72" s="46"/>
      <c r="J72" s="46"/>
      <c r="K72" s="46"/>
      <c r="L72" s="46"/>
      <c r="M72" s="46"/>
      <c r="N72" s="85" t="s">
        <v>44</v>
      </c>
      <c r="O72" s="85" t="s">
        <v>20</v>
      </c>
      <c r="P72" s="86" t="str">
        <f>IF(O77&gt;=61%,"l","")</f>
        <v/>
      </c>
    </row>
    <row r="73" spans="1:17" ht="16" x14ac:dyDescent="0.2">
      <c r="A73" s="46"/>
      <c r="B73" s="46"/>
      <c r="C73" s="46"/>
      <c r="D73" s="46"/>
      <c r="E73" s="46"/>
      <c r="F73" s="46"/>
      <c r="G73" s="46"/>
      <c r="H73" s="46"/>
      <c r="I73" s="46"/>
      <c r="J73" s="46"/>
      <c r="K73" s="46"/>
      <c r="L73" s="46"/>
      <c r="M73" s="46"/>
    </row>
    <row r="74" spans="1:17" ht="16" x14ac:dyDescent="0.2">
      <c r="A74" s="46"/>
      <c r="B74" s="46"/>
      <c r="C74" s="46"/>
      <c r="D74" s="46"/>
      <c r="E74" s="46"/>
      <c r="F74" s="46"/>
      <c r="G74" s="46"/>
      <c r="H74" s="46"/>
      <c r="I74" s="46"/>
      <c r="J74" s="46"/>
      <c r="K74" s="46"/>
      <c r="L74" s="46"/>
      <c r="M74" s="46"/>
      <c r="N74" s="85" t="s">
        <v>45</v>
      </c>
      <c r="P74" s="85">
        <v>22</v>
      </c>
      <c r="Q74" s="87"/>
    </row>
    <row r="75" spans="1:17" ht="16" x14ac:dyDescent="0.2">
      <c r="A75" s="46"/>
      <c r="B75" s="46"/>
      <c r="C75" s="46"/>
      <c r="D75" s="46"/>
      <c r="E75" s="46"/>
      <c r="F75" s="46"/>
      <c r="G75" s="46"/>
      <c r="H75" s="46"/>
      <c r="I75" s="46"/>
      <c r="J75" s="46"/>
      <c r="K75" s="46"/>
      <c r="L75" s="46"/>
      <c r="M75" s="46"/>
      <c r="N75" s="85" t="s">
        <v>11</v>
      </c>
      <c r="O75" s="85">
        <v>22</v>
      </c>
      <c r="P75" s="85">
        <v>13</v>
      </c>
      <c r="Q75" s="87"/>
    </row>
    <row r="76" spans="1:17" ht="16" x14ac:dyDescent="0.2">
      <c r="A76" s="46"/>
      <c r="B76" s="46"/>
      <c r="C76" s="46"/>
      <c r="D76" s="46"/>
      <c r="E76" s="46"/>
      <c r="F76" s="46"/>
      <c r="G76" s="46"/>
      <c r="H76" s="46"/>
      <c r="I76" s="46"/>
      <c r="J76" s="46"/>
      <c r="K76" s="46"/>
      <c r="L76" s="46"/>
      <c r="M76" s="46"/>
      <c r="N76" s="85" t="s">
        <v>13</v>
      </c>
      <c r="O76" s="85">
        <f>Analyse!C15</f>
        <v>0</v>
      </c>
      <c r="P76" s="85">
        <v>17</v>
      </c>
      <c r="Q76" s="87"/>
    </row>
    <row r="77" spans="1:17" ht="16" x14ac:dyDescent="0.2">
      <c r="A77" s="46"/>
      <c r="B77" s="46"/>
      <c r="C77" s="46"/>
      <c r="D77" s="46"/>
      <c r="E77" s="46"/>
      <c r="F77" s="46"/>
      <c r="G77" s="46"/>
      <c r="H77" s="46"/>
      <c r="I77" s="46"/>
      <c r="J77" s="46"/>
      <c r="K77" s="46"/>
      <c r="L77" s="46"/>
      <c r="M77" s="46"/>
      <c r="N77" s="85" t="s">
        <v>46</v>
      </c>
      <c r="O77" s="87">
        <f>O76*100%/O75</f>
        <v>0</v>
      </c>
      <c r="P77" s="85">
        <v>18</v>
      </c>
    </row>
    <row r="78" spans="1:17" ht="16" x14ac:dyDescent="0.2">
      <c r="A78" s="46"/>
      <c r="B78" s="46"/>
      <c r="C78" s="46"/>
      <c r="D78" s="46"/>
      <c r="E78" s="46"/>
      <c r="F78" s="46"/>
      <c r="G78" s="46"/>
      <c r="H78" s="46"/>
      <c r="I78" s="46"/>
      <c r="J78" s="46"/>
      <c r="K78" s="46"/>
      <c r="L78" s="46"/>
      <c r="M78" s="46"/>
    </row>
    <row r="79" spans="1:17" ht="16" x14ac:dyDescent="0.2">
      <c r="A79" s="46"/>
      <c r="B79" s="46"/>
      <c r="C79" s="46"/>
      <c r="D79" s="46"/>
      <c r="E79" s="46"/>
      <c r="F79" s="46"/>
      <c r="G79" s="46"/>
      <c r="H79" s="46"/>
      <c r="I79" s="46"/>
      <c r="J79" s="46"/>
      <c r="K79" s="46"/>
      <c r="L79" s="46"/>
      <c r="M79" s="46"/>
      <c r="N79" s="85" t="s">
        <v>39</v>
      </c>
    </row>
    <row r="80" spans="1:17" ht="23" x14ac:dyDescent="0.25">
      <c r="A80" s="46"/>
      <c r="B80" s="46"/>
      <c r="C80" s="46"/>
      <c r="D80" s="46"/>
      <c r="E80" s="46"/>
      <c r="F80" s="46"/>
      <c r="G80" s="46"/>
      <c r="H80" s="46"/>
      <c r="I80" s="46"/>
      <c r="J80" s="46"/>
      <c r="K80" s="46"/>
      <c r="L80" s="46"/>
      <c r="M80" s="46"/>
      <c r="N80" s="85" t="s">
        <v>15</v>
      </c>
      <c r="O80" s="85" t="s">
        <v>16</v>
      </c>
      <c r="P80" s="89" t="str">
        <f>IF(O86&lt;59%,"l","")</f>
        <v>l</v>
      </c>
    </row>
    <row r="81" spans="1:16" ht="16" x14ac:dyDescent="0.2">
      <c r="A81" s="46"/>
      <c r="B81" s="46"/>
      <c r="C81" s="46"/>
      <c r="D81" s="46"/>
      <c r="E81" s="46"/>
      <c r="F81" s="46"/>
      <c r="G81" s="46"/>
      <c r="H81" s="46"/>
      <c r="I81" s="46"/>
      <c r="J81" s="46"/>
      <c r="K81" s="46"/>
      <c r="L81" s="46"/>
      <c r="M81" s="46"/>
      <c r="N81" s="85" t="s">
        <v>40</v>
      </c>
      <c r="O81" s="85" t="s">
        <v>18</v>
      </c>
      <c r="P81" s="86" t="str">
        <f>IF(AND(O86&gt;=59%,O86&lt;81%),"l","")</f>
        <v/>
      </c>
    </row>
    <row r="82" spans="1:16" ht="16" x14ac:dyDescent="0.2">
      <c r="A82" s="46"/>
      <c r="B82" s="46"/>
      <c r="C82" s="46"/>
      <c r="D82" s="46"/>
      <c r="E82" s="46"/>
      <c r="F82" s="46"/>
      <c r="G82" s="46"/>
      <c r="H82" s="46"/>
      <c r="I82" s="46"/>
      <c r="J82" s="46"/>
      <c r="K82" s="46"/>
      <c r="L82" s="46"/>
      <c r="M82" s="46"/>
      <c r="N82" s="85" t="s">
        <v>41</v>
      </c>
      <c r="O82" s="85" t="s">
        <v>20</v>
      </c>
      <c r="P82" s="86" t="str">
        <f>IF(O86&gt;=81%,"l","")</f>
        <v/>
      </c>
    </row>
    <row r="83" spans="1:16" ht="16" x14ac:dyDescent="0.2">
      <c r="A83" s="46"/>
      <c r="B83" s="46"/>
      <c r="C83" s="46"/>
      <c r="D83" s="46"/>
      <c r="E83" s="46"/>
      <c r="F83" s="46"/>
      <c r="G83" s="46"/>
      <c r="H83" s="46"/>
      <c r="I83" s="46"/>
      <c r="J83" s="46"/>
      <c r="K83" s="46"/>
      <c r="L83" s="46"/>
      <c r="M83" s="46"/>
      <c r="N83" s="85" t="s">
        <v>47</v>
      </c>
    </row>
    <row r="84" spans="1:16" ht="16" x14ac:dyDescent="0.2">
      <c r="A84" s="46"/>
      <c r="B84" s="46"/>
      <c r="C84" s="46"/>
      <c r="D84" s="46"/>
      <c r="E84" s="46"/>
      <c r="F84" s="46"/>
      <c r="G84" s="46"/>
      <c r="H84" s="46"/>
      <c r="I84" s="46"/>
      <c r="J84" s="46"/>
      <c r="K84" s="46"/>
      <c r="L84" s="46"/>
      <c r="M84" s="46"/>
      <c r="N84" s="85" t="s">
        <v>11</v>
      </c>
      <c r="O84" s="85">
        <v>34</v>
      </c>
    </row>
    <row r="85" spans="1:16" ht="16" x14ac:dyDescent="0.2">
      <c r="A85" s="46"/>
      <c r="B85" s="46"/>
      <c r="C85" s="46"/>
      <c r="D85" s="46"/>
      <c r="E85" s="46"/>
      <c r="F85" s="46"/>
      <c r="G85" s="46"/>
      <c r="H85" s="46"/>
      <c r="I85" s="46"/>
      <c r="J85" s="46"/>
      <c r="K85" s="46"/>
      <c r="L85" s="46"/>
      <c r="M85" s="46"/>
      <c r="N85" s="85" t="s">
        <v>13</v>
      </c>
      <c r="O85" s="85">
        <f>'Developpement Stratégie'!C21</f>
        <v>0</v>
      </c>
    </row>
    <row r="86" spans="1:16" ht="16" x14ac:dyDescent="0.2">
      <c r="A86" s="46"/>
      <c r="B86" s="46"/>
      <c r="C86" s="46"/>
      <c r="D86" s="46"/>
      <c r="E86" s="46"/>
      <c r="F86" s="46"/>
      <c r="G86" s="46"/>
      <c r="H86" s="46"/>
      <c r="I86" s="46"/>
      <c r="J86" s="46"/>
      <c r="K86" s="46"/>
      <c r="L86" s="46"/>
      <c r="M86" s="46"/>
      <c r="N86" s="85" t="s">
        <v>48</v>
      </c>
      <c r="O86" s="87">
        <f>O85*100%/O84</f>
        <v>0</v>
      </c>
    </row>
    <row r="87" spans="1:16" ht="16" x14ac:dyDescent="0.2">
      <c r="A87" s="46"/>
      <c r="B87" s="46"/>
      <c r="C87" s="46"/>
      <c r="D87" s="46"/>
      <c r="E87" s="46"/>
      <c r="F87" s="46"/>
      <c r="G87" s="46"/>
      <c r="H87" s="46"/>
      <c r="I87" s="46"/>
      <c r="J87" s="46"/>
      <c r="K87" s="46"/>
      <c r="L87" s="46"/>
      <c r="M87" s="46"/>
    </row>
    <row r="88" spans="1:16" ht="16" x14ac:dyDescent="0.2">
      <c r="A88" s="46"/>
      <c r="B88" s="46"/>
      <c r="C88" s="46"/>
      <c r="D88" s="46"/>
      <c r="E88" s="46"/>
      <c r="F88" s="46"/>
      <c r="G88" s="46"/>
      <c r="H88" s="46"/>
      <c r="I88" s="46"/>
      <c r="J88" s="46"/>
      <c r="K88" s="46"/>
      <c r="L88" s="46"/>
      <c r="M88" s="46"/>
      <c r="N88" s="85" t="s">
        <v>39</v>
      </c>
    </row>
    <row r="89" spans="1:16" ht="16" x14ac:dyDescent="0.2">
      <c r="A89" s="46"/>
      <c r="B89" s="46"/>
      <c r="C89" s="46"/>
      <c r="D89" s="46"/>
      <c r="E89" s="46"/>
      <c r="F89" s="46"/>
      <c r="G89" s="46"/>
      <c r="H89" s="46"/>
      <c r="I89" s="46"/>
      <c r="J89" s="46"/>
      <c r="K89" s="46"/>
      <c r="L89" s="46"/>
      <c r="M89" s="46"/>
      <c r="N89" s="85" t="s">
        <v>15</v>
      </c>
      <c r="O89" s="85" t="s">
        <v>16</v>
      </c>
      <c r="P89" s="86" t="str">
        <f>IF(O151&lt;59%,"l","")</f>
        <v>l</v>
      </c>
    </row>
    <row r="90" spans="1:16" ht="16" x14ac:dyDescent="0.2">
      <c r="A90" s="46"/>
      <c r="B90" s="46"/>
      <c r="C90" s="46"/>
      <c r="D90" s="46"/>
      <c r="E90" s="46"/>
      <c r="F90" s="46"/>
      <c r="G90" s="46"/>
      <c r="H90" s="46"/>
      <c r="I90" s="46"/>
      <c r="J90" s="46"/>
      <c r="K90" s="46"/>
      <c r="L90" s="46"/>
      <c r="M90" s="46"/>
    </row>
    <row r="91" spans="1:16" ht="16" x14ac:dyDescent="0.2">
      <c r="A91" s="46"/>
      <c r="B91" s="46"/>
      <c r="C91" s="46"/>
      <c r="D91" s="46"/>
      <c r="E91" s="46"/>
      <c r="F91" s="46"/>
      <c r="G91" s="46"/>
      <c r="H91" s="46"/>
      <c r="I91" s="46"/>
      <c r="J91" s="46"/>
      <c r="K91" s="46"/>
      <c r="L91" s="46"/>
      <c r="M91" s="46"/>
    </row>
    <row r="92" spans="1:16" ht="16" x14ac:dyDescent="0.2">
      <c r="A92" s="46"/>
      <c r="B92" s="46"/>
      <c r="C92" s="46"/>
      <c r="D92" s="46"/>
      <c r="E92" s="46"/>
      <c r="F92" s="46"/>
      <c r="G92" s="46"/>
      <c r="H92" s="46"/>
      <c r="I92" s="46"/>
      <c r="J92" s="46"/>
      <c r="K92" s="46"/>
      <c r="L92" s="46"/>
      <c r="M92" s="46"/>
    </row>
    <row r="93" spans="1:16" ht="16" x14ac:dyDescent="0.2">
      <c r="A93" s="46"/>
      <c r="B93" s="46"/>
      <c r="C93" s="46"/>
      <c r="D93" s="46"/>
      <c r="E93" s="46"/>
      <c r="F93" s="46"/>
      <c r="G93" s="46"/>
      <c r="H93" s="46"/>
      <c r="I93" s="46"/>
      <c r="J93" s="46"/>
      <c r="K93" s="46"/>
      <c r="L93" s="46"/>
      <c r="M93" s="46"/>
    </row>
    <row r="94" spans="1:16" ht="16" x14ac:dyDescent="0.2">
      <c r="A94" s="46"/>
      <c r="B94" s="46"/>
      <c r="C94" s="46"/>
      <c r="D94" s="46"/>
      <c r="E94" s="46"/>
      <c r="F94" s="46"/>
      <c r="G94" s="46"/>
      <c r="H94" s="46"/>
      <c r="I94" s="46"/>
      <c r="J94" s="46"/>
      <c r="K94" s="46"/>
      <c r="L94" s="46"/>
      <c r="M94" s="46"/>
    </row>
    <row r="95" spans="1:16" ht="16" x14ac:dyDescent="0.2">
      <c r="A95" s="46"/>
      <c r="B95" s="46"/>
      <c r="C95" s="46"/>
      <c r="D95" s="46"/>
      <c r="E95" s="46"/>
      <c r="F95" s="46"/>
      <c r="G95" s="46"/>
      <c r="H95" s="46"/>
      <c r="I95" s="46"/>
      <c r="J95" s="46"/>
      <c r="K95" s="46"/>
      <c r="L95" s="46"/>
      <c r="M95" s="46"/>
    </row>
    <row r="96" spans="1:16" ht="16" x14ac:dyDescent="0.2">
      <c r="A96" s="46"/>
      <c r="B96" s="46"/>
      <c r="C96" s="46"/>
      <c r="D96" s="46"/>
      <c r="E96" s="46"/>
      <c r="F96" s="46"/>
      <c r="G96" s="46"/>
      <c r="H96" s="46"/>
      <c r="I96" s="46"/>
      <c r="J96" s="46"/>
      <c r="K96" s="46"/>
      <c r="L96" s="46"/>
      <c r="M96" s="46"/>
    </row>
    <row r="97" spans="1:13" ht="16" x14ac:dyDescent="0.2">
      <c r="A97" s="46"/>
      <c r="B97" s="46"/>
      <c r="C97" s="46"/>
      <c r="D97" s="46"/>
      <c r="E97" s="46"/>
      <c r="F97" s="46"/>
      <c r="G97" s="46"/>
      <c r="H97" s="46"/>
      <c r="I97" s="46"/>
      <c r="J97" s="46"/>
      <c r="K97" s="46"/>
      <c r="L97" s="46"/>
      <c r="M97" s="46"/>
    </row>
    <row r="98" spans="1:13" ht="16" x14ac:dyDescent="0.2">
      <c r="A98" s="46"/>
      <c r="B98" s="46"/>
      <c r="C98" s="46"/>
      <c r="D98" s="46"/>
      <c r="E98" s="46"/>
      <c r="F98" s="46"/>
      <c r="G98" s="46"/>
      <c r="H98" s="46"/>
      <c r="I98" s="46"/>
      <c r="J98" s="46"/>
      <c r="K98" s="46"/>
      <c r="L98" s="46"/>
      <c r="M98" s="46"/>
    </row>
    <row r="99" spans="1:13" ht="16" x14ac:dyDescent="0.2">
      <c r="A99" s="46"/>
      <c r="B99" s="46"/>
      <c r="C99" s="46"/>
      <c r="D99" s="46"/>
      <c r="E99" s="46"/>
      <c r="F99" s="46"/>
      <c r="G99" s="46"/>
      <c r="H99" s="46"/>
      <c r="I99" s="46"/>
      <c r="J99" s="46"/>
      <c r="K99" s="46"/>
      <c r="L99" s="46"/>
      <c r="M99" s="46"/>
    </row>
    <row r="100" spans="1:13" ht="16" x14ac:dyDescent="0.2">
      <c r="A100" s="46"/>
      <c r="B100" s="46"/>
      <c r="C100" s="46"/>
      <c r="D100" s="46"/>
      <c r="E100" s="46"/>
      <c r="F100" s="46"/>
      <c r="G100" s="46"/>
      <c r="H100" s="46"/>
      <c r="I100" s="46"/>
      <c r="J100" s="46"/>
      <c r="K100" s="46"/>
      <c r="L100" s="46"/>
      <c r="M100" s="46"/>
    </row>
    <row r="101" spans="1:13" ht="16" x14ac:dyDescent="0.2">
      <c r="A101" s="46"/>
      <c r="B101" s="46"/>
      <c r="C101" s="46"/>
      <c r="D101" s="46"/>
      <c r="E101" s="46"/>
      <c r="F101" s="46"/>
      <c r="G101" s="46"/>
      <c r="H101" s="46"/>
      <c r="I101" s="46"/>
      <c r="J101" s="46"/>
      <c r="K101" s="46"/>
      <c r="L101" s="46"/>
      <c r="M101" s="46"/>
    </row>
    <row r="102" spans="1:13" ht="16" x14ac:dyDescent="0.2">
      <c r="A102" s="46"/>
      <c r="B102" s="46"/>
      <c r="C102" s="46"/>
      <c r="D102" s="46"/>
      <c r="E102" s="46"/>
      <c r="F102" s="46"/>
      <c r="G102" s="46"/>
      <c r="H102" s="46"/>
      <c r="I102" s="46"/>
      <c r="J102" s="46"/>
      <c r="K102" s="46"/>
      <c r="L102" s="46"/>
      <c r="M102" s="46"/>
    </row>
    <row r="103" spans="1:13" ht="16" x14ac:dyDescent="0.2">
      <c r="A103" s="46"/>
      <c r="B103" s="46"/>
      <c r="C103" s="46"/>
      <c r="D103" s="46"/>
      <c r="E103" s="46"/>
      <c r="F103" s="46"/>
      <c r="G103" s="46"/>
      <c r="H103" s="46"/>
      <c r="I103" s="46"/>
      <c r="J103" s="46"/>
      <c r="K103" s="46"/>
      <c r="L103" s="46"/>
      <c r="M103" s="46"/>
    </row>
    <row r="104" spans="1:13" ht="16" x14ac:dyDescent="0.2">
      <c r="A104" s="46"/>
      <c r="B104" s="46"/>
      <c r="C104" s="46"/>
      <c r="D104" s="46"/>
      <c r="E104" s="46"/>
      <c r="F104" s="46"/>
      <c r="G104" s="46"/>
      <c r="H104" s="46"/>
      <c r="I104" s="46"/>
      <c r="J104" s="46"/>
      <c r="K104" s="46"/>
      <c r="L104" s="46"/>
      <c r="M104" s="46"/>
    </row>
    <row r="105" spans="1:13" ht="16" x14ac:dyDescent="0.2">
      <c r="A105" s="46"/>
      <c r="B105" s="46"/>
      <c r="C105" s="46"/>
      <c r="D105" s="46"/>
      <c r="E105" s="46"/>
      <c r="F105" s="46"/>
      <c r="G105" s="46"/>
      <c r="H105" s="46"/>
      <c r="I105" s="46"/>
      <c r="J105" s="46"/>
      <c r="K105" s="46"/>
      <c r="L105" s="46"/>
      <c r="M105" s="46"/>
    </row>
    <row r="106" spans="1:13" ht="16" x14ac:dyDescent="0.2">
      <c r="A106" s="46"/>
      <c r="B106" s="46"/>
      <c r="C106" s="46"/>
      <c r="D106" s="46"/>
      <c r="E106" s="46"/>
      <c r="F106" s="46"/>
      <c r="G106" s="46"/>
      <c r="H106" s="46"/>
      <c r="I106" s="46"/>
      <c r="J106" s="46"/>
      <c r="K106" s="46"/>
      <c r="L106" s="46"/>
      <c r="M106" s="46"/>
    </row>
    <row r="107" spans="1:13" ht="16" x14ac:dyDescent="0.2">
      <c r="A107" s="46"/>
      <c r="B107" s="46"/>
      <c r="C107" s="46"/>
      <c r="D107" s="46"/>
      <c r="E107" s="46"/>
      <c r="F107" s="46"/>
      <c r="G107" s="46"/>
      <c r="H107" s="46"/>
      <c r="I107" s="46"/>
      <c r="J107" s="46"/>
      <c r="K107" s="46"/>
      <c r="L107" s="46"/>
      <c r="M107" s="46"/>
    </row>
    <row r="108" spans="1:13" ht="16" x14ac:dyDescent="0.2">
      <c r="A108" s="46"/>
      <c r="B108" s="46"/>
      <c r="C108" s="46"/>
      <c r="D108" s="46"/>
      <c r="E108" s="46"/>
      <c r="F108" s="46"/>
      <c r="G108" s="46"/>
      <c r="H108" s="46"/>
      <c r="I108" s="46"/>
      <c r="J108" s="46"/>
      <c r="K108" s="46"/>
      <c r="L108" s="46"/>
      <c r="M108" s="46"/>
    </row>
    <row r="109" spans="1:13" ht="16" x14ac:dyDescent="0.2">
      <c r="A109" s="46"/>
      <c r="B109" s="46"/>
      <c r="C109" s="46"/>
      <c r="D109" s="46"/>
      <c r="E109" s="46"/>
      <c r="F109" s="46"/>
      <c r="G109" s="46"/>
      <c r="H109" s="46"/>
      <c r="I109" s="46"/>
      <c r="J109" s="46"/>
      <c r="K109" s="46"/>
      <c r="L109" s="46"/>
      <c r="M109" s="46"/>
    </row>
    <row r="110" spans="1:13" ht="16" x14ac:dyDescent="0.2">
      <c r="A110" s="46"/>
      <c r="B110" s="46"/>
      <c r="C110" s="46"/>
      <c r="D110" s="46"/>
      <c r="E110" s="46"/>
      <c r="F110" s="46"/>
      <c r="G110" s="46"/>
      <c r="H110" s="46"/>
      <c r="I110" s="46"/>
      <c r="J110" s="46"/>
      <c r="K110" s="46"/>
      <c r="L110" s="46"/>
      <c r="M110" s="46"/>
    </row>
    <row r="111" spans="1:13" ht="16" x14ac:dyDescent="0.2">
      <c r="A111" s="46"/>
      <c r="B111" s="46"/>
      <c r="C111" s="46"/>
      <c r="D111" s="46"/>
      <c r="E111" s="46"/>
      <c r="F111" s="46"/>
      <c r="G111" s="46"/>
      <c r="H111" s="46"/>
      <c r="I111" s="46"/>
      <c r="J111" s="46"/>
      <c r="K111" s="46"/>
      <c r="L111" s="46"/>
      <c r="M111" s="46"/>
    </row>
    <row r="112" spans="1:13" ht="16" x14ac:dyDescent="0.2">
      <c r="A112" s="46"/>
      <c r="B112" s="46"/>
      <c r="C112" s="46"/>
      <c r="D112" s="46"/>
      <c r="E112" s="46"/>
      <c r="F112" s="46"/>
      <c r="G112" s="46"/>
      <c r="H112" s="46"/>
      <c r="I112" s="46"/>
      <c r="J112" s="46"/>
      <c r="K112" s="46"/>
      <c r="L112" s="46"/>
      <c r="M112" s="46"/>
    </row>
    <row r="113" spans="1:16" ht="16" x14ac:dyDescent="0.2">
      <c r="A113" s="46"/>
      <c r="B113" s="46"/>
      <c r="C113" s="46"/>
      <c r="D113" s="46"/>
      <c r="E113" s="46"/>
      <c r="F113" s="46"/>
      <c r="G113" s="46"/>
      <c r="H113" s="46"/>
      <c r="I113" s="46"/>
      <c r="J113" s="46"/>
      <c r="K113" s="46"/>
      <c r="L113" s="46"/>
      <c r="M113" s="46"/>
    </row>
    <row r="114" spans="1:16" ht="16" x14ac:dyDescent="0.2">
      <c r="A114" s="46"/>
      <c r="B114" s="46"/>
      <c r="C114" s="46"/>
      <c r="D114" s="46"/>
      <c r="E114" s="46"/>
      <c r="F114" s="46"/>
      <c r="G114" s="46"/>
      <c r="H114" s="46"/>
      <c r="I114" s="46"/>
      <c r="J114" s="46"/>
      <c r="K114" s="46"/>
      <c r="L114" s="46"/>
      <c r="M114" s="46"/>
    </row>
    <row r="115" spans="1:16" ht="16" x14ac:dyDescent="0.2">
      <c r="A115" s="46"/>
      <c r="B115" s="46"/>
      <c r="C115" s="46"/>
      <c r="D115" s="46"/>
      <c r="E115" s="46"/>
      <c r="F115" s="46"/>
      <c r="G115" s="46"/>
      <c r="H115" s="46"/>
      <c r="I115" s="46"/>
      <c r="J115" s="46"/>
      <c r="K115" s="46"/>
      <c r="L115" s="46"/>
      <c r="M115" s="46"/>
    </row>
    <row r="116" spans="1:16" ht="16" x14ac:dyDescent="0.2">
      <c r="A116" s="46"/>
      <c r="B116" s="46"/>
      <c r="C116" s="46"/>
      <c r="D116" s="46"/>
      <c r="E116" s="46"/>
      <c r="F116" s="46"/>
      <c r="G116" s="46"/>
      <c r="H116" s="46"/>
      <c r="I116" s="46"/>
      <c r="J116" s="46"/>
      <c r="K116" s="46"/>
      <c r="L116" s="46"/>
      <c r="M116" s="46"/>
    </row>
    <row r="117" spans="1:16" ht="16" x14ac:dyDescent="0.2">
      <c r="A117" s="46"/>
      <c r="B117" s="46"/>
      <c r="C117" s="46"/>
      <c r="D117" s="46"/>
      <c r="E117" s="46"/>
      <c r="F117" s="46"/>
      <c r="G117" s="46"/>
      <c r="H117" s="46"/>
      <c r="I117" s="46"/>
      <c r="J117" s="46"/>
      <c r="K117" s="46"/>
      <c r="L117" s="46"/>
      <c r="M117" s="46"/>
    </row>
    <row r="118" spans="1:16" ht="16" x14ac:dyDescent="0.2">
      <c r="A118" s="46"/>
      <c r="B118" s="46"/>
      <c r="C118" s="46"/>
      <c r="D118" s="46"/>
      <c r="E118" s="46"/>
      <c r="F118" s="46"/>
      <c r="G118" s="46"/>
      <c r="H118" s="46"/>
      <c r="I118" s="46"/>
      <c r="J118" s="46"/>
      <c r="K118" s="46"/>
      <c r="L118" s="46"/>
      <c r="M118" s="46"/>
    </row>
    <row r="119" spans="1:16" ht="16" x14ac:dyDescent="0.2">
      <c r="A119" s="46"/>
      <c r="B119" s="46"/>
      <c r="C119" s="46"/>
      <c r="D119" s="46"/>
      <c r="E119" s="46"/>
      <c r="F119" s="46"/>
      <c r="G119" s="46"/>
      <c r="H119" s="46"/>
      <c r="I119" s="46"/>
      <c r="J119" s="46"/>
      <c r="K119" s="46"/>
      <c r="L119" s="46"/>
      <c r="M119" s="46"/>
    </row>
    <row r="120" spans="1:16" ht="16" x14ac:dyDescent="0.2">
      <c r="A120" s="46"/>
      <c r="B120" s="46"/>
      <c r="C120" s="46"/>
      <c r="D120" s="46"/>
      <c r="E120" s="46"/>
      <c r="F120" s="46"/>
      <c r="G120" s="46"/>
      <c r="H120" s="46"/>
      <c r="I120" s="46"/>
      <c r="J120" s="46"/>
      <c r="K120" s="46"/>
      <c r="L120" s="46"/>
      <c r="M120" s="46"/>
    </row>
    <row r="121" spans="1:16" ht="16" x14ac:dyDescent="0.2">
      <c r="A121" s="46"/>
      <c r="B121" s="46"/>
      <c r="C121" s="46"/>
      <c r="D121" s="46"/>
      <c r="E121" s="46"/>
      <c r="F121" s="46"/>
      <c r="G121" s="46"/>
      <c r="H121" s="46"/>
      <c r="I121" s="46"/>
      <c r="J121" s="46"/>
      <c r="K121" s="46"/>
      <c r="L121" s="46"/>
      <c r="M121" s="46"/>
    </row>
    <row r="122" spans="1:16" ht="16" x14ac:dyDescent="0.2">
      <c r="A122" s="46"/>
      <c r="B122" s="46"/>
      <c r="C122" s="46"/>
      <c r="D122" s="46"/>
      <c r="E122" s="46"/>
      <c r="F122" s="46"/>
      <c r="G122" s="46"/>
      <c r="H122" s="46"/>
      <c r="I122" s="46"/>
      <c r="J122" s="46"/>
      <c r="K122" s="46"/>
      <c r="L122" s="46"/>
      <c r="M122" s="46"/>
    </row>
    <row r="123" spans="1:16" ht="16" x14ac:dyDescent="0.2">
      <c r="A123" s="46"/>
      <c r="B123" s="46"/>
      <c r="C123" s="46"/>
      <c r="D123" s="46"/>
      <c r="E123" s="46"/>
      <c r="F123" s="46"/>
      <c r="G123" s="46"/>
      <c r="H123" s="46"/>
      <c r="I123" s="46"/>
      <c r="J123" s="46"/>
      <c r="K123" s="46"/>
      <c r="L123" s="46"/>
      <c r="M123" s="46"/>
    </row>
    <row r="124" spans="1:16" ht="16" x14ac:dyDescent="0.2">
      <c r="A124" s="46"/>
      <c r="B124" s="46"/>
      <c r="C124" s="46"/>
      <c r="D124" s="46"/>
      <c r="E124" s="46"/>
      <c r="F124" s="46"/>
      <c r="G124" s="46"/>
      <c r="H124" s="46"/>
      <c r="I124" s="46"/>
      <c r="J124" s="46"/>
      <c r="K124" s="46"/>
      <c r="L124" s="46"/>
      <c r="M124" s="46"/>
      <c r="N124" s="85" t="s">
        <v>40</v>
      </c>
      <c r="O124" s="85" t="s">
        <v>18</v>
      </c>
      <c r="P124" s="86" t="str">
        <f>IF(AND(O151&gt;=59%,O151&lt;81%),"l","")</f>
        <v/>
      </c>
    </row>
    <row r="125" spans="1:16" ht="16" x14ac:dyDescent="0.2">
      <c r="A125" s="46"/>
      <c r="B125" s="46"/>
      <c r="C125" s="46"/>
      <c r="D125" s="46"/>
      <c r="E125" s="46"/>
      <c r="F125" s="46"/>
      <c r="G125" s="46"/>
      <c r="H125" s="46"/>
      <c r="I125" s="46"/>
      <c r="J125" s="46"/>
      <c r="K125" s="46"/>
      <c r="L125" s="46"/>
      <c r="M125" s="46"/>
    </row>
    <row r="126" spans="1:16" ht="16" x14ac:dyDescent="0.2">
      <c r="A126" s="46"/>
      <c r="B126" s="46"/>
      <c r="C126" s="46"/>
      <c r="D126" s="46"/>
      <c r="E126" s="46"/>
      <c r="F126" s="46"/>
      <c r="G126" s="46"/>
      <c r="H126" s="46"/>
      <c r="I126" s="46"/>
      <c r="J126" s="46"/>
      <c r="K126" s="46"/>
      <c r="L126" s="46"/>
      <c r="M126" s="46"/>
    </row>
    <row r="127" spans="1:16" ht="16" x14ac:dyDescent="0.2">
      <c r="A127" s="46"/>
      <c r="B127" s="46"/>
      <c r="C127" s="46"/>
      <c r="D127" s="46"/>
      <c r="E127" s="46"/>
      <c r="F127" s="46"/>
      <c r="G127" s="46"/>
      <c r="H127" s="46"/>
      <c r="I127" s="46"/>
      <c r="J127" s="46"/>
      <c r="K127" s="46"/>
      <c r="L127" s="46"/>
      <c r="M127" s="46"/>
    </row>
    <row r="128" spans="1:16" ht="16" x14ac:dyDescent="0.2">
      <c r="A128" s="46"/>
      <c r="B128" s="46"/>
      <c r="C128" s="46"/>
      <c r="D128" s="46"/>
      <c r="E128" s="46"/>
      <c r="F128" s="46"/>
      <c r="G128" s="46"/>
      <c r="H128" s="46"/>
      <c r="I128" s="46"/>
      <c r="J128" s="46"/>
      <c r="K128" s="46"/>
      <c r="L128" s="46"/>
      <c r="M128" s="46"/>
    </row>
    <row r="129" spans="1:16" ht="16" x14ac:dyDescent="0.2">
      <c r="A129" s="46"/>
      <c r="B129" s="46"/>
      <c r="C129" s="46"/>
      <c r="D129" s="46"/>
      <c r="E129" s="46"/>
      <c r="F129" s="46"/>
      <c r="G129" s="46"/>
      <c r="H129" s="46"/>
      <c r="I129" s="46"/>
      <c r="J129" s="46"/>
      <c r="K129" s="46"/>
      <c r="L129" s="46"/>
      <c r="M129" s="46"/>
    </row>
    <row r="130" spans="1:16" ht="16" x14ac:dyDescent="0.2">
      <c r="A130" s="46"/>
      <c r="B130" s="46"/>
      <c r="C130" s="46"/>
      <c r="D130" s="46"/>
      <c r="E130" s="46"/>
      <c r="F130" s="46"/>
      <c r="G130" s="46"/>
      <c r="H130" s="46"/>
      <c r="I130" s="46"/>
      <c r="J130" s="46"/>
      <c r="K130" s="46"/>
      <c r="L130" s="46"/>
      <c r="M130" s="46"/>
    </row>
    <row r="131" spans="1:16" ht="16" x14ac:dyDescent="0.2">
      <c r="A131" s="46"/>
      <c r="B131" s="46"/>
      <c r="C131" s="46"/>
      <c r="D131" s="46"/>
      <c r="E131" s="46"/>
      <c r="F131" s="46"/>
      <c r="G131" s="46"/>
      <c r="H131" s="46"/>
      <c r="I131" s="46"/>
      <c r="J131" s="46"/>
      <c r="K131" s="46"/>
      <c r="L131" s="46"/>
      <c r="M131" s="46"/>
      <c r="N131" s="85" t="s">
        <v>41</v>
      </c>
      <c r="O131" s="85" t="s">
        <v>20</v>
      </c>
      <c r="P131" s="86" t="str">
        <f>IF(O151&gt;=81%,"l","")</f>
        <v/>
      </c>
    </row>
    <row r="132" spans="1:16" ht="16" x14ac:dyDescent="0.2">
      <c r="A132" s="46"/>
      <c r="B132" s="46"/>
      <c r="C132" s="46"/>
      <c r="D132" s="46"/>
      <c r="E132" s="46"/>
      <c r="F132" s="46"/>
      <c r="G132" s="46"/>
      <c r="H132" s="46"/>
      <c r="I132" s="46"/>
      <c r="J132" s="46"/>
      <c r="K132" s="46"/>
      <c r="L132" s="46"/>
      <c r="M132" s="46"/>
    </row>
    <row r="133" spans="1:16" ht="16" x14ac:dyDescent="0.2">
      <c r="A133" s="46"/>
      <c r="B133" s="46"/>
      <c r="C133" s="46"/>
      <c r="D133" s="46"/>
      <c r="E133" s="46"/>
      <c r="F133" s="46"/>
      <c r="G133" s="46"/>
      <c r="H133" s="46"/>
      <c r="I133" s="46"/>
      <c r="J133" s="46"/>
      <c r="K133" s="46"/>
      <c r="L133" s="46"/>
      <c r="M133" s="46"/>
      <c r="N133" s="85" t="s">
        <v>49</v>
      </c>
    </row>
    <row r="134" spans="1:16" ht="16" x14ac:dyDescent="0.2">
      <c r="A134" s="46"/>
      <c r="B134" s="46"/>
      <c r="C134" s="46"/>
      <c r="D134" s="46"/>
      <c r="E134" s="46"/>
      <c r="F134" s="46"/>
      <c r="G134" s="46"/>
      <c r="H134" s="46"/>
      <c r="I134" s="46"/>
      <c r="J134" s="46"/>
      <c r="K134" s="46"/>
      <c r="L134" s="46"/>
      <c r="M134" s="46"/>
      <c r="N134" s="85" t="s">
        <v>11</v>
      </c>
      <c r="O134" s="85">
        <v>22</v>
      </c>
    </row>
    <row r="135" spans="1:16" ht="16" x14ac:dyDescent="0.2">
      <c r="A135" s="46"/>
      <c r="B135" s="46"/>
      <c r="C135" s="46"/>
      <c r="D135" s="46"/>
      <c r="E135" s="46"/>
      <c r="F135" s="46"/>
      <c r="G135" s="46"/>
      <c r="H135" s="46"/>
      <c r="I135" s="46"/>
      <c r="J135" s="46"/>
      <c r="K135" s="46"/>
      <c r="L135" s="46"/>
      <c r="M135" s="46"/>
    </row>
    <row r="136" spans="1:16" ht="16" x14ac:dyDescent="0.2">
      <c r="A136" s="46"/>
      <c r="B136" s="46"/>
      <c r="C136" s="46"/>
      <c r="D136" s="46"/>
      <c r="E136" s="46"/>
      <c r="F136" s="46"/>
      <c r="G136" s="46"/>
      <c r="H136" s="46"/>
      <c r="I136" s="46"/>
      <c r="J136" s="46"/>
      <c r="K136" s="46"/>
      <c r="L136" s="46"/>
      <c r="M136" s="46"/>
    </row>
    <row r="137" spans="1:16" ht="16" x14ac:dyDescent="0.2">
      <c r="A137" s="46"/>
      <c r="B137" s="46"/>
      <c r="C137" s="46"/>
      <c r="D137" s="46"/>
      <c r="E137" s="46"/>
      <c r="F137" s="46"/>
      <c r="G137" s="46"/>
      <c r="H137" s="46"/>
      <c r="I137" s="46"/>
      <c r="J137" s="46"/>
      <c r="K137" s="46"/>
      <c r="L137" s="46"/>
      <c r="M137" s="46"/>
    </row>
    <row r="138" spans="1:16" ht="16" x14ac:dyDescent="0.2">
      <c r="A138" s="46"/>
      <c r="B138" s="46"/>
      <c r="C138" s="46"/>
      <c r="D138" s="46"/>
      <c r="E138" s="46"/>
      <c r="F138" s="46"/>
      <c r="G138" s="46"/>
      <c r="H138" s="46"/>
      <c r="I138" s="46"/>
      <c r="J138" s="46"/>
      <c r="K138" s="46"/>
      <c r="L138" s="46"/>
      <c r="M138" s="46"/>
    </row>
    <row r="139" spans="1:16" ht="16" x14ac:dyDescent="0.2">
      <c r="A139" s="46"/>
      <c r="B139" s="46"/>
      <c r="C139" s="46"/>
      <c r="D139" s="46"/>
      <c r="E139" s="46"/>
      <c r="F139" s="46"/>
      <c r="G139" s="46"/>
      <c r="H139" s="46"/>
      <c r="I139" s="46"/>
      <c r="J139" s="46"/>
      <c r="K139" s="46"/>
      <c r="L139" s="46"/>
      <c r="M139" s="46"/>
    </row>
    <row r="140" spans="1:16" ht="16" x14ac:dyDescent="0.2">
      <c r="A140" s="46"/>
      <c r="B140" s="46"/>
      <c r="C140" s="46"/>
      <c r="D140" s="46"/>
      <c r="E140" s="46"/>
      <c r="F140" s="46"/>
      <c r="G140" s="46"/>
      <c r="H140" s="46"/>
      <c r="I140" s="46"/>
      <c r="J140" s="46"/>
      <c r="K140" s="46"/>
      <c r="L140" s="46"/>
      <c r="M140" s="46"/>
    </row>
    <row r="141" spans="1:16" ht="16" x14ac:dyDescent="0.2">
      <c r="A141" s="46"/>
      <c r="B141" s="46"/>
      <c r="C141" s="46"/>
      <c r="D141" s="46"/>
      <c r="E141" s="46"/>
      <c r="F141" s="46"/>
      <c r="G141" s="46"/>
      <c r="H141" s="46"/>
      <c r="I141" s="46"/>
      <c r="J141" s="46"/>
      <c r="K141" s="46"/>
      <c r="L141" s="46"/>
      <c r="M141" s="46"/>
    </row>
    <row r="142" spans="1:16" ht="16" x14ac:dyDescent="0.2">
      <c r="A142" s="46"/>
      <c r="B142" s="46"/>
      <c r="C142" s="46"/>
      <c r="D142" s="46"/>
      <c r="E142" s="46"/>
      <c r="F142" s="46"/>
      <c r="G142" s="46"/>
      <c r="H142" s="46"/>
      <c r="I142" s="46"/>
      <c r="J142" s="46"/>
      <c r="K142" s="46"/>
      <c r="L142" s="46"/>
      <c r="M142" s="46"/>
    </row>
    <row r="143" spans="1:16" ht="16" x14ac:dyDescent="0.2">
      <c r="A143" s="46"/>
      <c r="B143" s="46"/>
      <c r="C143" s="46"/>
      <c r="D143" s="46"/>
      <c r="E143" s="46"/>
      <c r="F143" s="46"/>
      <c r="G143" s="46"/>
      <c r="H143" s="46"/>
      <c r="I143" s="46"/>
      <c r="J143" s="46"/>
      <c r="K143" s="46"/>
      <c r="L143" s="46"/>
      <c r="M143" s="46"/>
    </row>
    <row r="144" spans="1:16" ht="16" x14ac:dyDescent="0.2">
      <c r="A144" s="46"/>
      <c r="B144" s="46"/>
      <c r="C144" s="46"/>
      <c r="D144" s="46"/>
      <c r="E144" s="46"/>
      <c r="F144" s="46"/>
      <c r="G144" s="46"/>
      <c r="H144" s="46"/>
      <c r="I144" s="46"/>
      <c r="J144" s="46"/>
      <c r="K144" s="46"/>
      <c r="L144" s="46"/>
      <c r="M144" s="46"/>
    </row>
    <row r="145" spans="1:16" ht="16" x14ac:dyDescent="0.2">
      <c r="A145" s="46"/>
      <c r="B145" s="46"/>
      <c r="C145" s="46"/>
      <c r="D145" s="46"/>
      <c r="E145" s="46"/>
      <c r="F145" s="46"/>
      <c r="G145" s="46"/>
      <c r="H145" s="46"/>
      <c r="I145" s="46"/>
      <c r="J145" s="46"/>
      <c r="K145" s="46"/>
      <c r="L145" s="46"/>
      <c r="M145" s="46"/>
    </row>
    <row r="146" spans="1:16" ht="16" x14ac:dyDescent="0.2">
      <c r="A146" s="46"/>
      <c r="B146" s="46"/>
      <c r="C146" s="46"/>
      <c r="D146" s="46"/>
      <c r="E146" s="46"/>
      <c r="F146" s="46"/>
      <c r="G146" s="46"/>
      <c r="H146" s="46"/>
      <c r="I146" s="46"/>
      <c r="J146" s="46"/>
      <c r="K146" s="46"/>
      <c r="L146" s="46"/>
      <c r="M146" s="46"/>
    </row>
    <row r="147" spans="1:16" ht="16" x14ac:dyDescent="0.2">
      <c r="A147" s="46"/>
      <c r="B147" s="46"/>
      <c r="C147" s="46"/>
      <c r="D147" s="46"/>
      <c r="E147" s="46"/>
      <c r="F147" s="46"/>
      <c r="G147" s="46"/>
      <c r="H147" s="46"/>
      <c r="I147" s="46"/>
      <c r="J147" s="46"/>
      <c r="K147" s="46"/>
      <c r="L147" s="46"/>
      <c r="M147" s="46"/>
    </row>
    <row r="148" spans="1:16" ht="16" x14ac:dyDescent="0.2">
      <c r="A148" s="46"/>
      <c r="B148" s="115" t="s">
        <v>272</v>
      </c>
      <c r="C148" s="115"/>
      <c r="D148" s="115"/>
      <c r="E148" s="115"/>
      <c r="F148" s="115"/>
      <c r="G148" s="115"/>
      <c r="H148" s="46"/>
      <c r="I148" s="46"/>
      <c r="J148" s="46"/>
      <c r="K148" s="46"/>
      <c r="L148" s="46"/>
      <c r="M148" s="46"/>
    </row>
    <row r="149" spans="1:16" ht="16" x14ac:dyDescent="0.2">
      <c r="A149" s="46"/>
      <c r="B149" s="46"/>
      <c r="C149" s="46"/>
      <c r="D149" s="46"/>
      <c r="E149" s="46"/>
      <c r="F149" s="46"/>
      <c r="G149" s="46"/>
      <c r="H149" s="46"/>
      <c r="I149" s="46"/>
      <c r="J149" s="46"/>
      <c r="K149" s="46"/>
      <c r="L149" s="46"/>
      <c r="M149" s="46"/>
    </row>
    <row r="150" spans="1:16" ht="16" x14ac:dyDescent="0.2">
      <c r="A150" s="46"/>
      <c r="C150" s="46"/>
      <c r="D150" s="46"/>
      <c r="E150" s="46"/>
      <c r="F150" s="46"/>
      <c r="G150" s="46"/>
      <c r="H150" s="46"/>
      <c r="I150" s="46"/>
      <c r="J150" s="46"/>
      <c r="K150" s="46"/>
      <c r="L150" s="46"/>
      <c r="M150" s="46"/>
      <c r="N150" s="85" t="s">
        <v>13</v>
      </c>
      <c r="O150" s="85">
        <f>'Conception des messages'!C15</f>
        <v>0</v>
      </c>
    </row>
    <row r="151" spans="1:16" ht="16" x14ac:dyDescent="0.2">
      <c r="A151" s="46"/>
      <c r="C151" s="46"/>
      <c r="D151" s="46"/>
      <c r="E151" s="46"/>
      <c r="F151" s="46"/>
      <c r="G151" s="46"/>
      <c r="H151" s="46"/>
      <c r="I151" s="46"/>
      <c r="J151" s="46"/>
      <c r="K151" s="46"/>
      <c r="L151" s="46"/>
      <c r="M151" s="46"/>
      <c r="N151" s="85" t="s">
        <v>50</v>
      </c>
      <c r="O151" s="87">
        <f>O150*100%/O134</f>
        <v>0</v>
      </c>
    </row>
    <row r="152" spans="1:16" ht="16" x14ac:dyDescent="0.2">
      <c r="A152" s="46"/>
      <c r="B152" s="46"/>
      <c r="C152" s="46"/>
      <c r="D152" s="46"/>
      <c r="E152" s="46"/>
      <c r="F152" s="46"/>
      <c r="G152" s="46"/>
      <c r="H152" s="46"/>
      <c r="I152" s="46"/>
      <c r="J152" s="46"/>
      <c r="K152" s="46"/>
      <c r="L152" s="46"/>
      <c r="M152" s="46"/>
    </row>
    <row r="153" spans="1:16" ht="26" x14ac:dyDescent="0.3">
      <c r="A153" s="109" t="s">
        <v>51</v>
      </c>
      <c r="B153" s="109"/>
      <c r="C153" s="109"/>
      <c r="D153" s="109"/>
      <c r="E153" s="109"/>
      <c r="F153" s="109"/>
      <c r="G153" s="109"/>
      <c r="H153" s="109"/>
      <c r="I153" s="109"/>
      <c r="J153" s="109"/>
      <c r="K153" s="109"/>
      <c r="L153" s="109"/>
      <c r="M153" s="109"/>
      <c r="N153" s="85" t="s">
        <v>39</v>
      </c>
    </row>
    <row r="154" spans="1:16" ht="23" x14ac:dyDescent="0.25">
      <c r="A154" s="46"/>
      <c r="B154" s="46"/>
      <c r="C154" s="46"/>
      <c r="D154" s="46"/>
      <c r="E154" s="46"/>
      <c r="F154" s="46"/>
      <c r="G154" s="46"/>
      <c r="H154" s="46"/>
      <c r="I154" s="46"/>
      <c r="J154" s="46"/>
      <c r="K154" s="46"/>
      <c r="L154" s="46"/>
      <c r="M154" s="46"/>
      <c r="N154" s="85" t="s">
        <v>15</v>
      </c>
      <c r="O154" s="85" t="s">
        <v>16</v>
      </c>
      <c r="P154" s="89" t="str">
        <f>IF(O161&lt;59%,"l","")</f>
        <v>l</v>
      </c>
    </row>
    <row r="155" spans="1:16" ht="16" x14ac:dyDescent="0.2">
      <c r="A155" s="46"/>
      <c r="B155" s="46"/>
      <c r="C155" s="46"/>
      <c r="D155" s="46"/>
      <c r="E155" s="46"/>
      <c r="F155" s="46"/>
      <c r="G155" s="46"/>
      <c r="H155" s="46"/>
      <c r="I155" s="46"/>
      <c r="J155" s="46"/>
      <c r="K155" s="46"/>
      <c r="L155" s="46"/>
      <c r="M155" s="46"/>
      <c r="N155" s="85" t="s">
        <v>40</v>
      </c>
      <c r="O155" s="85" t="s">
        <v>18</v>
      </c>
      <c r="P155" s="86" t="str">
        <f>IF(AND(O161&gt;=59%,O161&lt;81%),"l","")</f>
        <v/>
      </c>
    </row>
    <row r="156" spans="1:16" ht="16" x14ac:dyDescent="0.2">
      <c r="A156" s="46"/>
      <c r="B156" s="46"/>
      <c r="C156" s="46"/>
      <c r="D156" s="46"/>
      <c r="E156" s="46"/>
      <c r="F156" s="46"/>
      <c r="G156" s="46"/>
      <c r="H156" s="46"/>
      <c r="I156" s="46"/>
      <c r="J156" s="46"/>
      <c r="K156" s="46"/>
      <c r="L156" s="46"/>
      <c r="M156" s="46"/>
      <c r="N156" s="85" t="s">
        <v>41</v>
      </c>
      <c r="O156" s="85" t="s">
        <v>20</v>
      </c>
      <c r="P156" s="86" t="str">
        <f>IF(O161&gt;=81%,"l","")</f>
        <v/>
      </c>
    </row>
    <row r="157" spans="1:16" ht="16" x14ac:dyDescent="0.2">
      <c r="A157" s="46"/>
      <c r="B157" s="46"/>
      <c r="C157" s="46"/>
      <c r="D157" s="46"/>
      <c r="E157" s="46"/>
      <c r="F157" s="46"/>
      <c r="G157" s="46"/>
      <c r="H157" s="46"/>
      <c r="I157" s="46"/>
      <c r="J157" s="46"/>
      <c r="K157" s="46"/>
      <c r="L157" s="46"/>
      <c r="M157" s="46"/>
    </row>
    <row r="158" spans="1:16" ht="16" x14ac:dyDescent="0.2">
      <c r="A158" s="46"/>
      <c r="B158" s="46"/>
      <c r="C158" s="46"/>
      <c r="D158" s="46"/>
      <c r="E158" s="46"/>
      <c r="F158" s="46"/>
      <c r="G158" s="46"/>
      <c r="H158" s="46"/>
      <c r="I158" s="46"/>
      <c r="J158" s="46"/>
      <c r="K158" s="46"/>
      <c r="L158" s="46"/>
      <c r="M158" s="46"/>
      <c r="N158" s="85" t="s">
        <v>52</v>
      </c>
    </row>
    <row r="159" spans="1:16" ht="16" x14ac:dyDescent="0.2">
      <c r="A159" s="46"/>
      <c r="B159" s="46"/>
      <c r="C159" s="46"/>
      <c r="D159" s="46"/>
      <c r="E159" s="46"/>
      <c r="F159" s="46"/>
      <c r="G159" s="46"/>
      <c r="H159" s="46"/>
      <c r="I159" s="46"/>
      <c r="J159" s="46"/>
      <c r="K159" s="46"/>
      <c r="L159" s="46"/>
      <c r="M159" s="46"/>
      <c r="N159" s="85" t="s">
        <v>11</v>
      </c>
      <c r="O159" s="85">
        <v>22</v>
      </c>
    </row>
    <row r="160" spans="1:16" ht="16" x14ac:dyDescent="0.2">
      <c r="A160" s="46"/>
      <c r="B160" s="46"/>
      <c r="C160" s="46"/>
      <c r="D160" s="46"/>
      <c r="E160" s="46"/>
      <c r="F160" s="46"/>
      <c r="G160" s="46"/>
      <c r="H160" s="46"/>
      <c r="I160" s="46"/>
      <c r="J160" s="46"/>
      <c r="K160" s="46"/>
      <c r="L160" s="46"/>
      <c r="M160" s="46"/>
      <c r="N160" s="85" t="s">
        <v>13</v>
      </c>
      <c r="O160" s="85">
        <f>'Mise en oeuvre'!C15</f>
        <v>0</v>
      </c>
    </row>
    <row r="161" spans="1:16" ht="16" x14ac:dyDescent="0.2">
      <c r="A161" s="46"/>
      <c r="B161" s="46"/>
      <c r="C161" s="46"/>
      <c r="D161" s="46"/>
      <c r="E161" s="46"/>
      <c r="F161" s="46"/>
      <c r="G161" s="46"/>
      <c r="H161" s="46"/>
      <c r="I161" s="46"/>
      <c r="J161" s="46"/>
      <c r="K161" s="46"/>
      <c r="L161" s="46"/>
      <c r="M161" s="46"/>
      <c r="N161" s="85" t="s">
        <v>21</v>
      </c>
      <c r="O161" s="87">
        <f>O160*100%/O159</f>
        <v>0</v>
      </c>
    </row>
    <row r="162" spans="1:16" ht="16" x14ac:dyDescent="0.2">
      <c r="A162" s="46"/>
      <c r="B162" s="46"/>
      <c r="C162" s="46"/>
      <c r="D162" s="46"/>
      <c r="E162" s="46"/>
      <c r="F162" s="46"/>
      <c r="G162" s="46"/>
      <c r="H162" s="46"/>
      <c r="I162" s="46"/>
      <c r="J162" s="46"/>
      <c r="K162" s="46"/>
      <c r="L162" s="46"/>
      <c r="M162" s="46"/>
    </row>
    <row r="163" spans="1:16" ht="16" x14ac:dyDescent="0.2">
      <c r="A163" s="46"/>
      <c r="B163" s="46"/>
      <c r="C163" s="46"/>
      <c r="D163" s="46"/>
      <c r="E163" s="46"/>
      <c r="F163" s="46"/>
      <c r="G163" s="46"/>
      <c r="H163" s="46"/>
      <c r="I163" s="46"/>
      <c r="J163" s="46"/>
      <c r="K163" s="46"/>
      <c r="L163" s="46"/>
      <c r="M163" s="46"/>
      <c r="N163" s="85" t="s">
        <v>39</v>
      </c>
    </row>
    <row r="164" spans="1:16" ht="16" x14ac:dyDescent="0.2">
      <c r="A164" s="46"/>
      <c r="B164" s="46"/>
      <c r="C164" s="46"/>
      <c r="D164" s="46"/>
      <c r="E164" s="46"/>
      <c r="F164" s="46"/>
      <c r="G164" s="46"/>
      <c r="H164" s="46"/>
      <c r="I164" s="46"/>
      <c r="J164" s="46"/>
      <c r="K164" s="46"/>
      <c r="L164" s="46"/>
      <c r="M164" s="46"/>
      <c r="N164" s="85" t="s">
        <v>15</v>
      </c>
      <c r="O164" s="85" t="s">
        <v>16</v>
      </c>
    </row>
    <row r="165" spans="1:16" ht="16" x14ac:dyDescent="0.2">
      <c r="A165" s="46"/>
      <c r="B165" s="46"/>
      <c r="C165" s="46"/>
      <c r="D165" s="46"/>
      <c r="E165" s="46"/>
      <c r="F165" s="46"/>
      <c r="G165" s="46"/>
      <c r="H165" s="46"/>
      <c r="I165" s="46"/>
      <c r="J165" s="46"/>
      <c r="K165" s="46"/>
      <c r="L165" s="46"/>
      <c r="M165" s="46"/>
      <c r="N165" s="85" t="s">
        <v>40</v>
      </c>
      <c r="O165" s="85" t="s">
        <v>18</v>
      </c>
    </row>
    <row r="166" spans="1:16" ht="16" x14ac:dyDescent="0.2">
      <c r="A166" s="46"/>
      <c r="B166" s="46"/>
      <c r="C166" s="46"/>
      <c r="D166" s="46"/>
      <c r="E166" s="46"/>
      <c r="F166" s="46"/>
      <c r="G166" s="46"/>
      <c r="H166" s="46"/>
      <c r="I166" s="46"/>
      <c r="J166" s="46"/>
      <c r="K166" s="46"/>
      <c r="L166" s="46"/>
      <c r="M166" s="46"/>
      <c r="N166" s="85" t="s">
        <v>41</v>
      </c>
      <c r="O166" s="85" t="s">
        <v>20</v>
      </c>
    </row>
    <row r="167" spans="1:16" ht="16" x14ac:dyDescent="0.2">
      <c r="A167" s="46"/>
      <c r="B167" s="46"/>
      <c r="C167" s="46"/>
      <c r="D167" s="46"/>
      <c r="E167" s="46"/>
      <c r="F167" s="46"/>
      <c r="G167" s="46"/>
      <c r="H167" s="46"/>
      <c r="I167" s="46"/>
      <c r="J167" s="46"/>
      <c r="K167" s="46"/>
      <c r="L167" s="46"/>
      <c r="M167" s="46"/>
    </row>
    <row r="168" spans="1:16" ht="16" x14ac:dyDescent="0.2">
      <c r="A168" s="46"/>
      <c r="B168" s="46"/>
      <c r="C168" s="46"/>
      <c r="D168" s="46"/>
      <c r="E168" s="46"/>
      <c r="F168" s="46"/>
      <c r="G168" s="46"/>
      <c r="H168" s="46"/>
      <c r="I168" s="46"/>
      <c r="J168" s="46"/>
      <c r="K168" s="46"/>
      <c r="L168" s="46"/>
      <c r="M168" s="46"/>
    </row>
    <row r="169" spans="1:16" ht="16" x14ac:dyDescent="0.2">
      <c r="A169" s="46"/>
      <c r="B169" s="46"/>
      <c r="C169" s="46"/>
      <c r="D169" s="46"/>
      <c r="E169" s="46"/>
      <c r="F169" s="46"/>
      <c r="G169" s="46"/>
      <c r="H169" s="46"/>
      <c r="I169" s="46"/>
      <c r="J169" s="46"/>
      <c r="K169" s="46"/>
      <c r="L169" s="46"/>
      <c r="M169" s="46"/>
      <c r="N169" s="85" t="s">
        <v>11</v>
      </c>
      <c r="O169" s="85">
        <v>26</v>
      </c>
    </row>
    <row r="170" spans="1:16" ht="16" x14ac:dyDescent="0.2">
      <c r="A170" s="46"/>
      <c r="B170" s="46"/>
      <c r="C170" s="46"/>
      <c r="D170" s="46"/>
      <c r="E170" s="46"/>
      <c r="F170" s="46"/>
      <c r="G170" s="46"/>
      <c r="H170" s="46"/>
      <c r="I170" s="46"/>
      <c r="J170" s="46"/>
      <c r="K170" s="46"/>
      <c r="L170" s="46"/>
      <c r="M170" s="46"/>
      <c r="N170" s="85" t="s">
        <v>13</v>
      </c>
      <c r="O170" s="85">
        <f>Suivi!C17</f>
        <v>0</v>
      </c>
    </row>
    <row r="171" spans="1:16" ht="16" x14ac:dyDescent="0.2">
      <c r="A171" s="46"/>
      <c r="B171" s="46"/>
      <c r="C171" s="46"/>
      <c r="D171" s="46"/>
      <c r="E171" s="46"/>
      <c r="F171" s="46"/>
      <c r="G171" s="46"/>
      <c r="H171" s="46"/>
      <c r="I171" s="46"/>
      <c r="J171" s="46"/>
      <c r="K171" s="46"/>
      <c r="L171" s="46"/>
      <c r="M171" s="46"/>
      <c r="N171" s="85" t="s">
        <v>53</v>
      </c>
      <c r="O171" s="87">
        <f>O170*100%/O169</f>
        <v>0</v>
      </c>
    </row>
    <row r="172" spans="1:16" ht="16" x14ac:dyDescent="0.2">
      <c r="A172" s="46"/>
      <c r="B172" s="46"/>
      <c r="C172" s="46"/>
      <c r="D172" s="46"/>
      <c r="E172" s="46"/>
      <c r="F172" s="46"/>
      <c r="G172" s="46"/>
      <c r="H172" s="46"/>
      <c r="I172" s="46"/>
      <c r="J172" s="46"/>
      <c r="K172" s="46"/>
      <c r="L172" s="46"/>
      <c r="M172" s="46"/>
    </row>
    <row r="173" spans="1:16" ht="16" x14ac:dyDescent="0.2">
      <c r="A173" s="46"/>
      <c r="B173" s="46"/>
      <c r="C173" s="46"/>
      <c r="D173" s="46"/>
      <c r="E173" s="46"/>
      <c r="F173" s="46"/>
      <c r="G173" s="46"/>
      <c r="H173" s="46"/>
      <c r="I173" s="46"/>
      <c r="J173" s="46"/>
      <c r="K173" s="46"/>
      <c r="L173" s="46"/>
      <c r="M173" s="46"/>
      <c r="N173" s="85" t="s">
        <v>39</v>
      </c>
    </row>
    <row r="174" spans="1:16" ht="23" x14ac:dyDescent="0.25">
      <c r="A174" s="46"/>
      <c r="B174" s="46"/>
      <c r="C174" s="46"/>
      <c r="D174" s="46"/>
      <c r="E174" s="46"/>
      <c r="F174" s="46"/>
      <c r="G174" s="46"/>
      <c r="H174" s="46"/>
      <c r="I174" s="46"/>
      <c r="J174" s="46"/>
      <c r="K174" s="46"/>
      <c r="L174" s="46"/>
      <c r="M174" s="46"/>
      <c r="N174" s="85" t="s">
        <v>42</v>
      </c>
      <c r="O174" s="85" t="s">
        <v>16</v>
      </c>
      <c r="P174" s="89" t="str">
        <f>IF(O171&lt;46%,"l","")</f>
        <v>l</v>
      </c>
    </row>
    <row r="175" spans="1:16" ht="16" x14ac:dyDescent="0.2">
      <c r="A175" s="46"/>
      <c r="B175" s="46"/>
      <c r="C175" s="46"/>
      <c r="D175" s="46"/>
      <c r="E175" s="46"/>
      <c r="F175" s="46"/>
      <c r="G175" s="46"/>
      <c r="H175" s="46"/>
      <c r="I175" s="46"/>
      <c r="J175" s="46"/>
      <c r="K175" s="46"/>
      <c r="L175" s="46"/>
      <c r="M175" s="46"/>
      <c r="N175" s="85" t="s">
        <v>43</v>
      </c>
      <c r="O175" s="85" t="s">
        <v>18</v>
      </c>
      <c r="P175" s="86" t="str">
        <f>IF(AND(O171&gt;=46%,O171&lt;61%),"l","")</f>
        <v/>
      </c>
    </row>
    <row r="176" spans="1:16" ht="16" x14ac:dyDescent="0.2">
      <c r="A176" s="46"/>
      <c r="B176" s="46"/>
      <c r="C176" s="46"/>
      <c r="D176" s="46"/>
      <c r="E176" s="46"/>
      <c r="F176" s="46"/>
      <c r="G176" s="46"/>
      <c r="H176" s="46"/>
      <c r="I176" s="46"/>
      <c r="J176" s="46"/>
      <c r="K176" s="46"/>
      <c r="L176" s="46"/>
      <c r="M176" s="46"/>
      <c r="N176" s="85" t="s">
        <v>44</v>
      </c>
      <c r="O176" s="85" t="s">
        <v>20</v>
      </c>
      <c r="P176" s="86" t="str">
        <f>IF(O171&gt;=61%,"l","")</f>
        <v/>
      </c>
    </row>
    <row r="177" spans="1:21" ht="16" x14ac:dyDescent="0.2">
      <c r="A177" s="46"/>
      <c r="B177" s="46"/>
      <c r="C177" s="46"/>
      <c r="D177" s="46"/>
      <c r="E177" s="46"/>
      <c r="F177" s="46"/>
      <c r="G177" s="46"/>
      <c r="H177" s="46"/>
      <c r="I177" s="46"/>
      <c r="J177" s="46"/>
      <c r="K177" s="46"/>
      <c r="L177" s="46"/>
      <c r="M177" s="46"/>
      <c r="R177" s="91" t="s">
        <v>25</v>
      </c>
    </row>
    <row r="178" spans="1:21" ht="16" x14ac:dyDescent="0.2">
      <c r="A178" s="46"/>
      <c r="B178" s="46"/>
      <c r="C178" s="46"/>
      <c r="D178" s="46"/>
      <c r="E178" s="46"/>
      <c r="F178" s="46"/>
      <c r="G178" s="46"/>
      <c r="H178" s="46"/>
      <c r="I178" s="46"/>
      <c r="J178" s="46"/>
      <c r="K178" s="46"/>
      <c r="L178" s="46"/>
      <c r="M178" s="46"/>
      <c r="R178" s="91" t="s">
        <v>26</v>
      </c>
      <c r="S178" s="85" t="s">
        <v>27</v>
      </c>
      <c r="T178" s="85" t="s">
        <v>28</v>
      </c>
    </row>
    <row r="179" spans="1:21" ht="16" x14ac:dyDescent="0.2">
      <c r="A179" s="46"/>
      <c r="B179" s="46"/>
      <c r="C179" s="46"/>
      <c r="D179" s="46"/>
      <c r="E179" s="46"/>
      <c r="F179" s="46"/>
      <c r="G179" s="46"/>
      <c r="H179" s="46"/>
      <c r="I179" s="46"/>
      <c r="J179" s="46"/>
      <c r="K179" s="46"/>
      <c r="L179" s="46"/>
      <c r="M179" s="46"/>
      <c r="R179" s="91">
        <f>Analyse!C14</f>
        <v>0</v>
      </c>
      <c r="S179" s="91">
        <f>Analyse!D14</f>
        <v>0</v>
      </c>
      <c r="T179" s="91">
        <f>Analyse!E14</f>
        <v>0</v>
      </c>
      <c r="U179" s="85" t="s">
        <v>45</v>
      </c>
    </row>
    <row r="180" spans="1:21" ht="16" x14ac:dyDescent="0.2">
      <c r="A180" s="46"/>
      <c r="B180" s="46"/>
      <c r="C180" s="46"/>
      <c r="D180" s="46"/>
      <c r="E180" s="46"/>
      <c r="F180" s="46"/>
      <c r="G180" s="46"/>
      <c r="H180" s="46"/>
      <c r="I180" s="46"/>
      <c r="J180" s="46"/>
      <c r="K180" s="46"/>
      <c r="L180" s="46"/>
      <c r="M180" s="46"/>
      <c r="R180" s="91" t="s">
        <v>26</v>
      </c>
      <c r="S180" s="85" t="s">
        <v>27</v>
      </c>
      <c r="T180" s="85" t="s">
        <v>28</v>
      </c>
    </row>
    <row r="181" spans="1:21" ht="16" x14ac:dyDescent="0.2">
      <c r="A181" s="46"/>
      <c r="B181" s="46"/>
      <c r="C181" s="46"/>
      <c r="D181" s="46"/>
      <c r="E181" s="46"/>
      <c r="F181" s="46"/>
      <c r="G181" s="46"/>
      <c r="H181" s="46"/>
      <c r="I181" s="46"/>
      <c r="J181" s="46"/>
      <c r="K181" s="46"/>
      <c r="L181" s="46"/>
      <c r="M181" s="46"/>
      <c r="R181" s="91">
        <f>'Developpement Stratégie'!C20</f>
        <v>0</v>
      </c>
      <c r="S181" s="91">
        <f>'Developpement Stratégie'!D20</f>
        <v>0</v>
      </c>
      <c r="T181" s="91">
        <f>'Developpement Stratégie'!E20</f>
        <v>0</v>
      </c>
      <c r="U181" s="85" t="s">
        <v>49</v>
      </c>
    </row>
    <row r="182" spans="1:21" ht="16" x14ac:dyDescent="0.2">
      <c r="A182" s="46"/>
      <c r="B182" s="46"/>
      <c r="C182" s="46"/>
      <c r="D182" s="46"/>
      <c r="E182" s="46"/>
      <c r="F182" s="46"/>
      <c r="G182" s="46"/>
      <c r="H182" s="46"/>
      <c r="I182" s="46"/>
      <c r="J182" s="46"/>
      <c r="K182" s="46"/>
      <c r="L182" s="46"/>
      <c r="M182" s="46"/>
      <c r="R182" s="91" t="s">
        <v>26</v>
      </c>
      <c r="S182" s="85" t="s">
        <v>27</v>
      </c>
      <c r="T182" s="85" t="s">
        <v>28</v>
      </c>
    </row>
    <row r="183" spans="1:21" ht="16" x14ac:dyDescent="0.2">
      <c r="A183" s="46"/>
      <c r="B183" s="46"/>
      <c r="C183" s="46"/>
      <c r="D183" s="46"/>
      <c r="E183" s="46"/>
      <c r="F183" s="46"/>
      <c r="G183" s="46"/>
      <c r="H183" s="46"/>
      <c r="I183" s="46"/>
      <c r="J183" s="46"/>
      <c r="K183" s="46"/>
      <c r="L183" s="46"/>
      <c r="M183" s="46"/>
      <c r="R183" s="91">
        <f>'Conception des messages'!C14</f>
        <v>0</v>
      </c>
      <c r="S183" s="91">
        <f>'Conception des messages'!D14</f>
        <v>0</v>
      </c>
      <c r="T183" s="91">
        <f>'Conception des messages'!E14</f>
        <v>0</v>
      </c>
      <c r="U183" s="85" t="s">
        <v>54</v>
      </c>
    </row>
    <row r="184" spans="1:21" ht="16" x14ac:dyDescent="0.2">
      <c r="A184" s="46"/>
      <c r="B184" s="46"/>
      <c r="C184" s="46"/>
      <c r="D184" s="46"/>
      <c r="E184" s="46"/>
      <c r="F184" s="46"/>
      <c r="G184" s="46"/>
      <c r="H184" s="46"/>
      <c r="I184" s="46"/>
      <c r="J184" s="46"/>
      <c r="K184" s="46"/>
      <c r="L184" s="46"/>
      <c r="M184" s="46"/>
      <c r="R184" s="91" t="s">
        <v>26</v>
      </c>
      <c r="S184" s="85" t="s">
        <v>27</v>
      </c>
      <c r="T184" s="85" t="s">
        <v>28</v>
      </c>
    </row>
    <row r="185" spans="1:21" ht="16" x14ac:dyDescent="0.2">
      <c r="A185" s="46"/>
      <c r="B185" s="46"/>
      <c r="C185" s="46"/>
      <c r="D185" s="46"/>
      <c r="E185" s="46"/>
      <c r="F185" s="46"/>
      <c r="G185" s="46"/>
      <c r="H185" s="46"/>
      <c r="I185" s="46"/>
      <c r="J185" s="46"/>
      <c r="K185" s="46"/>
      <c r="L185" s="46"/>
      <c r="M185" s="46"/>
      <c r="R185" s="91">
        <f>'Mise en oeuvre'!C14</f>
        <v>0</v>
      </c>
      <c r="S185" s="91">
        <f>'Mise en oeuvre'!D14</f>
        <v>0</v>
      </c>
      <c r="T185" s="91">
        <f>'Mise en oeuvre'!E14</f>
        <v>0</v>
      </c>
      <c r="U185" s="85" t="s">
        <v>52</v>
      </c>
    </row>
    <row r="186" spans="1:21" ht="16" x14ac:dyDescent="0.2">
      <c r="A186" s="46"/>
      <c r="B186" s="46"/>
      <c r="C186" s="46"/>
      <c r="D186" s="46"/>
      <c r="E186" s="46"/>
      <c r="F186" s="46"/>
      <c r="G186" s="46"/>
      <c r="H186" s="46"/>
      <c r="I186" s="46"/>
      <c r="J186" s="46"/>
      <c r="K186" s="46"/>
      <c r="L186" s="46"/>
      <c r="M186" s="46"/>
      <c r="R186" s="91" t="s">
        <v>26</v>
      </c>
      <c r="S186" s="85" t="s">
        <v>27</v>
      </c>
      <c r="T186" s="85" t="s">
        <v>28</v>
      </c>
    </row>
    <row r="187" spans="1:21" ht="16" x14ac:dyDescent="0.2">
      <c r="A187" s="46"/>
      <c r="B187" s="46"/>
      <c r="C187" s="46"/>
      <c r="D187" s="46"/>
      <c r="E187" s="46"/>
      <c r="F187" s="46"/>
      <c r="G187" s="46"/>
      <c r="H187" s="46"/>
      <c r="I187" s="46"/>
      <c r="J187" s="46"/>
      <c r="K187" s="46"/>
      <c r="L187" s="46"/>
      <c r="M187" s="46"/>
      <c r="R187" s="91">
        <f>Suivi!C16</f>
        <v>0</v>
      </c>
      <c r="S187" s="91">
        <f>Suivi!D16</f>
        <v>0</v>
      </c>
      <c r="T187" s="91">
        <f>Suivi!E16</f>
        <v>0</v>
      </c>
      <c r="U187" s="85" t="s">
        <v>53</v>
      </c>
    </row>
    <row r="188" spans="1:21" ht="16" x14ac:dyDescent="0.2">
      <c r="A188" s="46"/>
      <c r="B188" s="46"/>
      <c r="C188" s="46"/>
      <c r="D188" s="46"/>
      <c r="E188" s="46"/>
      <c r="F188" s="46"/>
      <c r="G188" s="46"/>
      <c r="H188" s="46"/>
      <c r="I188" s="46"/>
      <c r="J188" s="46"/>
      <c r="K188" s="46"/>
      <c r="L188" s="46"/>
      <c r="M188" s="46"/>
      <c r="R188" s="91" t="s">
        <v>26</v>
      </c>
      <c r="S188" s="85" t="s">
        <v>27</v>
      </c>
      <c r="T188" s="85" t="s">
        <v>28</v>
      </c>
    </row>
    <row r="189" spans="1:21" ht="16" x14ac:dyDescent="0.2">
      <c r="A189" s="46"/>
      <c r="B189" s="46"/>
      <c r="C189" s="46"/>
      <c r="D189" s="46"/>
      <c r="E189" s="46"/>
      <c r="F189" s="46"/>
      <c r="G189" s="46"/>
      <c r="H189" s="46"/>
      <c r="I189" s="46"/>
      <c r="J189" s="46"/>
      <c r="K189" s="46"/>
      <c r="L189" s="46"/>
      <c r="M189" s="46"/>
      <c r="R189" s="91">
        <f t="shared" ref="R189:T189" si="0">R179+R181+R183+R185+R187</f>
        <v>0</v>
      </c>
      <c r="S189" s="85">
        <f t="shared" si="0"/>
        <v>0</v>
      </c>
      <c r="T189" s="85">
        <f t="shared" si="0"/>
        <v>0</v>
      </c>
      <c r="U189" s="85" t="s">
        <v>30</v>
      </c>
    </row>
    <row r="190" spans="1:21" ht="16" x14ac:dyDescent="0.2">
      <c r="A190" s="46"/>
      <c r="B190" s="46"/>
      <c r="C190" s="46"/>
      <c r="D190" s="46"/>
      <c r="E190" s="46"/>
      <c r="F190" s="46"/>
      <c r="G190" s="46"/>
      <c r="H190" s="46"/>
      <c r="I190" s="46"/>
      <c r="J190" s="46"/>
      <c r="K190" s="46"/>
      <c r="L190" s="46"/>
      <c r="M190" s="46"/>
      <c r="R190" s="91" t="s">
        <v>33</v>
      </c>
    </row>
    <row r="191" spans="1:21" ht="16" x14ac:dyDescent="0.2">
      <c r="A191" s="46"/>
      <c r="B191" s="46"/>
      <c r="C191" s="46"/>
      <c r="D191" s="46"/>
      <c r="E191" s="46"/>
      <c r="F191" s="46"/>
      <c r="G191" s="46"/>
      <c r="H191" s="46"/>
      <c r="I191" s="46"/>
      <c r="J191" s="46"/>
      <c r="K191" s="46"/>
      <c r="L191" s="46"/>
      <c r="M191" s="46"/>
      <c r="R191" s="91" t="s">
        <v>34</v>
      </c>
      <c r="S191" s="87">
        <f>AVERAGE(O171,O161,O151,O86,O77)</f>
        <v>0</v>
      </c>
    </row>
    <row r="192" spans="1:21" ht="16" x14ac:dyDescent="0.2">
      <c r="A192" s="46"/>
      <c r="B192" s="46"/>
      <c r="C192" s="46"/>
      <c r="D192" s="46"/>
      <c r="E192" s="46"/>
      <c r="F192" s="46"/>
      <c r="G192" s="46"/>
      <c r="H192" s="46"/>
      <c r="I192" s="46"/>
      <c r="J192" s="46"/>
      <c r="K192" s="46"/>
      <c r="L192" s="46"/>
      <c r="M192" s="46"/>
    </row>
    <row r="193" spans="1:19" ht="16" x14ac:dyDescent="0.2">
      <c r="A193" s="46"/>
      <c r="B193" s="46"/>
      <c r="C193" s="46"/>
      <c r="D193" s="46"/>
      <c r="E193" s="46"/>
      <c r="F193" s="46"/>
      <c r="G193" s="46"/>
      <c r="H193" s="46"/>
      <c r="I193" s="46"/>
      <c r="J193" s="46"/>
      <c r="K193" s="46"/>
      <c r="L193" s="46"/>
      <c r="M193" s="46"/>
    </row>
    <row r="194" spans="1:19" ht="16" x14ac:dyDescent="0.2">
      <c r="A194" s="46"/>
      <c r="B194" s="46"/>
      <c r="C194" s="46"/>
      <c r="D194" s="46"/>
      <c r="E194" s="46"/>
      <c r="F194" s="46"/>
      <c r="G194" s="46"/>
      <c r="H194" s="46"/>
      <c r="I194" s="46"/>
      <c r="J194" s="46"/>
      <c r="K194" s="46"/>
      <c r="L194" s="46"/>
      <c r="M194" s="46"/>
      <c r="Q194" s="85" t="s">
        <v>39</v>
      </c>
    </row>
    <row r="195" spans="1:19" ht="23" x14ac:dyDescent="0.25">
      <c r="A195" s="46"/>
      <c r="B195" s="46"/>
      <c r="C195" s="46"/>
      <c r="D195" s="46"/>
      <c r="E195" s="46"/>
      <c r="F195" s="46"/>
      <c r="G195" s="46"/>
      <c r="H195" s="46"/>
      <c r="I195" s="46"/>
      <c r="J195" s="46"/>
      <c r="K195" s="46"/>
      <c r="L195" s="46"/>
      <c r="M195" s="46"/>
      <c r="Q195" s="85" t="s">
        <v>15</v>
      </c>
      <c r="R195" s="85" t="s">
        <v>16</v>
      </c>
      <c r="S195" s="89" t="str">
        <f>IF(S191&lt;59%,"l","")</f>
        <v>l</v>
      </c>
    </row>
    <row r="196" spans="1:19" ht="16" x14ac:dyDescent="0.2">
      <c r="A196" s="46"/>
      <c r="B196" s="46"/>
      <c r="C196" s="46"/>
      <c r="D196" s="46"/>
      <c r="E196" s="46"/>
      <c r="F196" s="46"/>
      <c r="G196" s="46"/>
      <c r="H196" s="46"/>
      <c r="I196" s="46"/>
      <c r="J196" s="46"/>
      <c r="K196" s="46"/>
      <c r="L196" s="46"/>
      <c r="M196" s="46"/>
      <c r="Q196" s="85" t="s">
        <v>40</v>
      </c>
      <c r="R196" s="85" t="s">
        <v>18</v>
      </c>
      <c r="S196" s="86" t="str">
        <f>IF(AND(S191&gt;=59%,S191&lt;81%),"l","")</f>
        <v/>
      </c>
    </row>
    <row r="197" spans="1:19" ht="16" x14ac:dyDescent="0.2">
      <c r="A197" s="46"/>
      <c r="B197" s="46"/>
      <c r="C197" s="46"/>
      <c r="D197" s="46"/>
      <c r="E197" s="46"/>
      <c r="F197" s="46"/>
      <c r="G197" s="46"/>
      <c r="H197" s="46"/>
      <c r="I197" s="46"/>
      <c r="J197" s="46"/>
      <c r="K197" s="46"/>
      <c r="L197" s="46"/>
      <c r="M197" s="46"/>
      <c r="Q197" s="85" t="s">
        <v>41</v>
      </c>
      <c r="R197" s="85" t="s">
        <v>20</v>
      </c>
      <c r="S197" s="86" t="str">
        <f>IF(S191&gt;=81%,"l","")</f>
        <v/>
      </c>
    </row>
    <row r="198" spans="1:19" ht="16" x14ac:dyDescent="0.2">
      <c r="A198" s="46"/>
      <c r="B198" s="46"/>
      <c r="C198" s="46"/>
      <c r="D198" s="46"/>
      <c r="E198" s="46"/>
      <c r="F198" s="46"/>
      <c r="G198" s="46"/>
      <c r="H198" s="46"/>
      <c r="I198" s="46"/>
      <c r="J198" s="46"/>
      <c r="K198" s="46"/>
      <c r="L198" s="46"/>
      <c r="M198" s="46"/>
    </row>
    <row r="199" spans="1:19" ht="16" x14ac:dyDescent="0.2">
      <c r="J199" s="50"/>
      <c r="K199" s="50"/>
      <c r="L199" s="50"/>
      <c r="M199" s="46"/>
    </row>
    <row r="200" spans="1:19" ht="16" x14ac:dyDescent="0.2">
      <c r="J200" s="50"/>
      <c r="K200" s="50"/>
      <c r="L200" s="50"/>
      <c r="M200" s="46"/>
      <c r="Q200" s="85" t="s">
        <v>55</v>
      </c>
    </row>
    <row r="201" spans="1:19" ht="16" x14ac:dyDescent="0.2">
      <c r="J201" s="50"/>
      <c r="K201" s="50"/>
      <c r="L201" s="50"/>
      <c r="M201" s="46"/>
    </row>
    <row r="202" spans="1:19" ht="16" x14ac:dyDescent="0.2">
      <c r="J202" s="50"/>
      <c r="K202" s="50"/>
      <c r="L202" s="50"/>
      <c r="M202" s="46"/>
    </row>
    <row r="203" spans="1:19" ht="16" x14ac:dyDescent="0.2">
      <c r="J203" s="50"/>
      <c r="K203" s="50"/>
      <c r="L203" s="50"/>
      <c r="M203" s="46"/>
    </row>
    <row r="204" spans="1:19" ht="16" x14ac:dyDescent="0.2">
      <c r="J204" s="50"/>
      <c r="K204" s="50"/>
      <c r="L204" s="50"/>
      <c r="M204" s="46"/>
    </row>
    <row r="205" spans="1:19" ht="16" x14ac:dyDescent="0.2">
      <c r="J205" s="50"/>
      <c r="K205" s="50"/>
      <c r="L205" s="50"/>
      <c r="M205" s="46"/>
    </row>
    <row r="206" spans="1:19" ht="16" x14ac:dyDescent="0.2">
      <c r="J206" s="50"/>
      <c r="K206" s="50"/>
      <c r="L206" s="50"/>
      <c r="M206" s="46"/>
    </row>
    <row r="207" spans="1:19" ht="16" x14ac:dyDescent="0.2">
      <c r="J207" s="50"/>
      <c r="K207" s="50"/>
      <c r="L207" s="50"/>
      <c r="M207" s="46"/>
    </row>
    <row r="208" spans="1:19" ht="16" x14ac:dyDescent="0.2">
      <c r="J208" s="50"/>
      <c r="K208" s="50"/>
      <c r="L208" s="50"/>
      <c r="M208" s="46"/>
    </row>
    <row r="209" spans="10:13" ht="16" x14ac:dyDescent="0.2">
      <c r="J209" s="50"/>
      <c r="K209" s="50"/>
      <c r="L209" s="50"/>
      <c r="M209" s="46"/>
    </row>
    <row r="210" spans="10:13" ht="16" x14ac:dyDescent="0.2">
      <c r="J210" s="50"/>
      <c r="K210" s="50"/>
      <c r="L210" s="50"/>
      <c r="M210" s="46"/>
    </row>
    <row r="211" spans="10:13" ht="16" x14ac:dyDescent="0.2">
      <c r="J211" s="50"/>
      <c r="K211" s="50"/>
      <c r="L211" s="50"/>
      <c r="M211" s="46"/>
    </row>
    <row r="212" spans="10:13" ht="16" x14ac:dyDescent="0.2">
      <c r="J212" s="50"/>
      <c r="K212" s="50"/>
      <c r="L212" s="50"/>
      <c r="M212" s="46"/>
    </row>
    <row r="213" spans="10:13" ht="16" x14ac:dyDescent="0.2">
      <c r="J213" s="50"/>
      <c r="K213" s="50"/>
      <c r="L213" s="50"/>
      <c r="M213" s="46"/>
    </row>
    <row r="214" spans="10:13" ht="16" x14ac:dyDescent="0.2">
      <c r="J214" s="50"/>
      <c r="K214" s="50"/>
      <c r="L214" s="50"/>
      <c r="M214" s="46"/>
    </row>
    <row r="215" spans="10:13" ht="16" x14ac:dyDescent="0.2">
      <c r="J215" s="50"/>
      <c r="K215" s="50"/>
      <c r="L215" s="50"/>
      <c r="M215" s="46"/>
    </row>
    <row r="216" spans="10:13" ht="16" x14ac:dyDescent="0.2">
      <c r="J216" s="50"/>
      <c r="K216" s="50"/>
      <c r="L216" s="50"/>
      <c r="M216" s="46"/>
    </row>
    <row r="217" spans="10:13" ht="16" x14ac:dyDescent="0.2">
      <c r="J217" s="50"/>
      <c r="K217" s="50"/>
      <c r="L217" s="50"/>
      <c r="M217" s="46"/>
    </row>
    <row r="218" spans="10:13" ht="16" x14ac:dyDescent="0.2">
      <c r="J218" s="50"/>
      <c r="K218" s="50"/>
      <c r="L218" s="50"/>
      <c r="M218" s="46"/>
    </row>
    <row r="219" spans="10:13" ht="16" x14ac:dyDescent="0.2">
      <c r="J219" s="50"/>
      <c r="K219" s="50"/>
      <c r="L219" s="50"/>
      <c r="M219" s="46"/>
    </row>
    <row r="220" spans="10:13" ht="16" x14ac:dyDescent="0.2">
      <c r="J220" s="50"/>
      <c r="K220" s="50"/>
      <c r="L220" s="50"/>
      <c r="M220" s="46"/>
    </row>
    <row r="221" spans="10:13" ht="16" x14ac:dyDescent="0.2">
      <c r="J221" s="50"/>
      <c r="K221" s="50"/>
      <c r="L221" s="50"/>
      <c r="M221" s="46"/>
    </row>
    <row r="222" spans="10:13" ht="16" x14ac:dyDescent="0.2">
      <c r="J222" s="50"/>
      <c r="K222" s="50"/>
      <c r="L222" s="50"/>
      <c r="M222" s="46"/>
    </row>
    <row r="223" spans="10:13" ht="16" x14ac:dyDescent="0.2">
      <c r="J223" s="50"/>
      <c r="K223" s="50"/>
      <c r="L223" s="50"/>
      <c r="M223" s="46"/>
    </row>
    <row r="224" spans="10:13" ht="16" x14ac:dyDescent="0.2">
      <c r="J224" s="50"/>
      <c r="K224" s="50"/>
      <c r="L224" s="50"/>
      <c r="M224" s="46"/>
    </row>
    <row r="225" spans="10:13" ht="16" x14ac:dyDescent="0.2">
      <c r="J225" s="50"/>
      <c r="K225" s="50"/>
      <c r="L225" s="50"/>
      <c r="M225" s="46"/>
    </row>
    <row r="226" spans="10:13" ht="16" x14ac:dyDescent="0.2">
      <c r="J226" s="50"/>
      <c r="K226" s="50"/>
      <c r="L226" s="50"/>
      <c r="M226" s="46"/>
    </row>
    <row r="227" spans="10:13" ht="16" x14ac:dyDescent="0.2">
      <c r="J227" s="50"/>
      <c r="K227" s="50"/>
      <c r="L227" s="50"/>
      <c r="M227" s="46"/>
    </row>
    <row r="228" spans="10:13" ht="16" x14ac:dyDescent="0.2">
      <c r="J228" s="50"/>
      <c r="K228" s="50"/>
      <c r="L228" s="50"/>
      <c r="M228" s="46"/>
    </row>
    <row r="229" spans="10:13" ht="16" x14ac:dyDescent="0.2">
      <c r="J229" s="50"/>
      <c r="K229" s="50"/>
      <c r="L229" s="50"/>
      <c r="M229" s="46"/>
    </row>
    <row r="230" spans="10:13" ht="16" x14ac:dyDescent="0.2">
      <c r="J230" s="50"/>
      <c r="K230" s="50"/>
      <c r="L230" s="50"/>
      <c r="M230" s="46"/>
    </row>
    <row r="231" spans="10:13" ht="16" x14ac:dyDescent="0.2">
      <c r="J231" s="50"/>
      <c r="K231" s="50"/>
      <c r="L231" s="50"/>
      <c r="M231" s="46"/>
    </row>
    <row r="232" spans="10:13" ht="16" x14ac:dyDescent="0.2">
      <c r="J232" s="50"/>
      <c r="K232" s="50"/>
      <c r="L232" s="50"/>
      <c r="M232" s="46"/>
    </row>
    <row r="233" spans="10:13" ht="16" x14ac:dyDescent="0.2">
      <c r="J233" s="50"/>
      <c r="K233" s="50"/>
      <c r="L233" s="50"/>
      <c r="M233" s="46"/>
    </row>
    <row r="234" spans="10:13" ht="16" x14ac:dyDescent="0.2">
      <c r="J234" s="50"/>
      <c r="K234" s="50"/>
      <c r="L234" s="50"/>
      <c r="M234" s="46"/>
    </row>
    <row r="235" spans="10:13" ht="16" x14ac:dyDescent="0.2">
      <c r="J235" s="50"/>
      <c r="K235" s="50"/>
      <c r="L235" s="50"/>
      <c r="M235" s="46"/>
    </row>
    <row r="236" spans="10:13" ht="16" x14ac:dyDescent="0.2">
      <c r="J236" s="50"/>
      <c r="K236" s="50"/>
      <c r="L236" s="50"/>
      <c r="M236" s="46"/>
    </row>
    <row r="237" spans="10:13" ht="16" x14ac:dyDescent="0.2">
      <c r="J237" s="50"/>
      <c r="K237" s="50"/>
      <c r="L237" s="50"/>
      <c r="M237" s="46"/>
    </row>
    <row r="238" spans="10:13" ht="16" x14ac:dyDescent="0.2">
      <c r="J238" s="50"/>
      <c r="K238" s="50"/>
      <c r="L238" s="50"/>
      <c r="M238" s="46"/>
    </row>
    <row r="239" spans="10:13" ht="16" x14ac:dyDescent="0.2">
      <c r="J239" s="50"/>
      <c r="K239" s="50"/>
      <c r="L239" s="50"/>
      <c r="M239" s="46"/>
    </row>
    <row r="240" spans="10:13" ht="16" x14ac:dyDescent="0.2">
      <c r="J240" s="50"/>
      <c r="K240" s="50"/>
      <c r="L240" s="50"/>
      <c r="M240" s="46"/>
    </row>
    <row r="241" spans="10:13" ht="16" x14ac:dyDescent="0.2">
      <c r="J241" s="50"/>
      <c r="K241" s="50"/>
      <c r="L241" s="50"/>
      <c r="M241" s="46"/>
    </row>
    <row r="242" spans="10:13" ht="16" x14ac:dyDescent="0.2">
      <c r="J242" s="50"/>
      <c r="K242" s="50"/>
      <c r="L242" s="50"/>
      <c r="M242" s="46"/>
    </row>
    <row r="243" spans="10:13" ht="16" x14ac:dyDescent="0.2">
      <c r="J243" s="50"/>
      <c r="K243" s="50"/>
      <c r="L243" s="50"/>
      <c r="M243" s="46"/>
    </row>
    <row r="244" spans="10:13" ht="16" x14ac:dyDescent="0.2">
      <c r="J244" s="50"/>
      <c r="K244" s="50"/>
      <c r="L244" s="50"/>
      <c r="M244" s="46"/>
    </row>
    <row r="245" spans="10:13" ht="16" x14ac:dyDescent="0.2">
      <c r="J245" s="50"/>
      <c r="K245" s="50"/>
      <c r="L245" s="50"/>
      <c r="M245" s="46"/>
    </row>
    <row r="246" spans="10:13" ht="16" x14ac:dyDescent="0.2">
      <c r="J246" s="50"/>
      <c r="K246" s="50"/>
      <c r="L246" s="50"/>
      <c r="M246" s="46"/>
    </row>
    <row r="247" spans="10:13" ht="16" x14ac:dyDescent="0.2">
      <c r="J247" s="50"/>
      <c r="K247" s="50"/>
      <c r="L247" s="50"/>
      <c r="M247" s="46"/>
    </row>
    <row r="248" spans="10:13" ht="16" x14ac:dyDescent="0.2">
      <c r="J248" s="50"/>
      <c r="K248" s="50"/>
      <c r="L248" s="50"/>
      <c r="M248" s="46"/>
    </row>
    <row r="249" spans="10:13" ht="16" x14ac:dyDescent="0.2">
      <c r="J249" s="50"/>
      <c r="K249" s="50"/>
      <c r="L249" s="50"/>
      <c r="M249" s="46"/>
    </row>
    <row r="250" spans="10:13" ht="16" x14ac:dyDescent="0.2">
      <c r="J250" s="50"/>
      <c r="K250" s="50"/>
      <c r="L250" s="50"/>
      <c r="M250" s="46"/>
    </row>
    <row r="251" spans="10:13" ht="16" x14ac:dyDescent="0.2">
      <c r="J251" s="50"/>
      <c r="K251" s="50"/>
      <c r="L251" s="50"/>
      <c r="M251" s="46"/>
    </row>
    <row r="252" spans="10:13" ht="16" x14ac:dyDescent="0.2">
      <c r="J252" s="50"/>
      <c r="K252" s="50"/>
      <c r="L252" s="50"/>
      <c r="M252" s="46"/>
    </row>
    <row r="253" spans="10:13" ht="16" x14ac:dyDescent="0.2">
      <c r="J253" s="50"/>
      <c r="K253" s="50"/>
      <c r="L253" s="50"/>
      <c r="M253" s="46"/>
    </row>
    <row r="254" spans="10:13" ht="16" x14ac:dyDescent="0.2">
      <c r="J254" s="50"/>
      <c r="K254" s="50"/>
      <c r="L254" s="50"/>
      <c r="M254" s="46"/>
    </row>
    <row r="255" spans="10:13" ht="16" x14ac:dyDescent="0.2">
      <c r="J255" s="50"/>
      <c r="K255" s="50"/>
      <c r="L255" s="50"/>
      <c r="M255" s="46"/>
    </row>
    <row r="256" spans="10:13" ht="16" x14ac:dyDescent="0.2">
      <c r="J256" s="50"/>
      <c r="K256" s="50"/>
      <c r="L256" s="50"/>
      <c r="M256" s="46"/>
    </row>
    <row r="257" spans="10:13" ht="16" x14ac:dyDescent="0.2">
      <c r="J257" s="50"/>
      <c r="K257" s="50"/>
      <c r="L257" s="50"/>
      <c r="M257" s="46"/>
    </row>
    <row r="258" spans="10:13" ht="16" x14ac:dyDescent="0.2">
      <c r="J258" s="50"/>
      <c r="K258" s="50"/>
      <c r="L258" s="50"/>
      <c r="M258" s="46"/>
    </row>
    <row r="259" spans="10:13" ht="16" x14ac:dyDescent="0.2">
      <c r="J259" s="50"/>
      <c r="K259" s="50"/>
      <c r="L259" s="50"/>
      <c r="M259" s="46"/>
    </row>
    <row r="260" spans="10:13" ht="16" x14ac:dyDescent="0.2">
      <c r="J260" s="50"/>
      <c r="K260" s="50"/>
      <c r="L260" s="50"/>
      <c r="M260" s="46"/>
    </row>
    <row r="261" spans="10:13" ht="16" x14ac:dyDescent="0.2">
      <c r="J261" s="50"/>
      <c r="K261" s="50"/>
      <c r="L261" s="50"/>
      <c r="M261" s="46"/>
    </row>
    <row r="262" spans="10:13" ht="16" x14ac:dyDescent="0.2">
      <c r="J262" s="50"/>
      <c r="K262" s="50"/>
      <c r="L262" s="50"/>
      <c r="M262" s="46"/>
    </row>
    <row r="263" spans="10:13" ht="16" x14ac:dyDescent="0.2">
      <c r="J263" s="50"/>
      <c r="K263" s="50"/>
      <c r="L263" s="50"/>
      <c r="M263" s="46"/>
    </row>
    <row r="264" spans="10:13" ht="16" x14ac:dyDescent="0.2">
      <c r="J264" s="50"/>
      <c r="K264" s="50"/>
      <c r="L264" s="50"/>
      <c r="M264" s="46"/>
    </row>
    <row r="265" spans="10:13" ht="16" x14ac:dyDescent="0.2">
      <c r="J265" s="50"/>
      <c r="K265" s="50"/>
      <c r="L265" s="50"/>
      <c r="M265" s="46"/>
    </row>
    <row r="266" spans="10:13" ht="16" x14ac:dyDescent="0.2">
      <c r="J266" s="50"/>
      <c r="K266" s="50"/>
      <c r="L266" s="50"/>
      <c r="M266" s="46"/>
    </row>
    <row r="267" spans="10:13" ht="16" x14ac:dyDescent="0.2">
      <c r="J267" s="50"/>
      <c r="K267" s="50"/>
      <c r="L267" s="50"/>
      <c r="M267" s="46"/>
    </row>
    <row r="268" spans="10:13" ht="16" x14ac:dyDescent="0.2">
      <c r="J268" s="50"/>
      <c r="K268" s="50"/>
      <c r="L268" s="50"/>
      <c r="M268" s="46"/>
    </row>
    <row r="269" spans="10:13" ht="16" x14ac:dyDescent="0.2">
      <c r="J269" s="50"/>
      <c r="K269" s="50"/>
      <c r="L269" s="50"/>
      <c r="M269" s="46"/>
    </row>
    <row r="270" spans="10:13" ht="16" x14ac:dyDescent="0.2">
      <c r="J270" s="50"/>
      <c r="K270" s="50"/>
      <c r="L270" s="50"/>
      <c r="M270" s="46"/>
    </row>
    <row r="271" spans="10:13" ht="16" x14ac:dyDescent="0.2">
      <c r="J271" s="50"/>
      <c r="K271" s="50"/>
      <c r="L271" s="50"/>
      <c r="M271" s="46"/>
    </row>
    <row r="272" spans="10:13" ht="16" x14ac:dyDescent="0.2">
      <c r="J272" s="50"/>
      <c r="K272" s="50"/>
      <c r="L272" s="50"/>
      <c r="M272" s="46"/>
    </row>
    <row r="273" spans="10:13" ht="16" x14ac:dyDescent="0.2">
      <c r="J273" s="50"/>
      <c r="K273" s="50"/>
      <c r="L273" s="50"/>
      <c r="M273" s="46"/>
    </row>
    <row r="274" spans="10:13" ht="16" x14ac:dyDescent="0.2">
      <c r="J274" s="50"/>
      <c r="K274" s="50"/>
      <c r="L274" s="50"/>
      <c r="M274" s="46"/>
    </row>
    <row r="275" spans="10:13" ht="16" x14ac:dyDescent="0.2">
      <c r="J275" s="50"/>
      <c r="K275" s="50"/>
      <c r="L275" s="50"/>
      <c r="M275" s="46"/>
    </row>
    <row r="276" spans="10:13" ht="16" x14ac:dyDescent="0.2">
      <c r="J276" s="50"/>
      <c r="K276" s="50"/>
      <c r="L276" s="50"/>
      <c r="M276" s="46"/>
    </row>
    <row r="277" spans="10:13" ht="16" x14ac:dyDescent="0.2">
      <c r="J277" s="50"/>
      <c r="K277" s="50"/>
      <c r="L277" s="50"/>
      <c r="M277" s="46"/>
    </row>
    <row r="278" spans="10:13" ht="16" x14ac:dyDescent="0.2">
      <c r="J278" s="50"/>
      <c r="K278" s="50"/>
      <c r="L278" s="50"/>
      <c r="M278" s="46"/>
    </row>
    <row r="279" spans="10:13" ht="16" x14ac:dyDescent="0.2">
      <c r="J279" s="50"/>
      <c r="K279" s="50"/>
      <c r="L279" s="50"/>
      <c r="M279" s="46"/>
    </row>
    <row r="280" spans="10:13" ht="16" x14ac:dyDescent="0.2">
      <c r="J280" s="50"/>
      <c r="K280" s="50"/>
      <c r="L280" s="50"/>
      <c r="M280" s="46"/>
    </row>
    <row r="281" spans="10:13" ht="16" x14ac:dyDescent="0.2">
      <c r="J281" s="50"/>
      <c r="K281" s="50"/>
      <c r="L281" s="50"/>
      <c r="M281" s="46"/>
    </row>
    <row r="282" spans="10:13" ht="16" x14ac:dyDescent="0.2">
      <c r="J282" s="50"/>
      <c r="K282" s="50"/>
      <c r="L282" s="50"/>
      <c r="M282" s="46"/>
    </row>
    <row r="283" spans="10:13" ht="16" x14ac:dyDescent="0.2">
      <c r="J283" s="50"/>
      <c r="K283" s="50"/>
      <c r="L283" s="50"/>
      <c r="M283" s="46"/>
    </row>
    <row r="284" spans="10:13" ht="16" x14ac:dyDescent="0.2">
      <c r="J284" s="50"/>
      <c r="K284" s="50"/>
      <c r="L284" s="50"/>
      <c r="M284" s="46"/>
    </row>
    <row r="285" spans="10:13" ht="16" x14ac:dyDescent="0.2">
      <c r="J285" s="50"/>
      <c r="K285" s="50"/>
      <c r="L285" s="50"/>
      <c r="M285" s="46"/>
    </row>
    <row r="286" spans="10:13" ht="16" x14ac:dyDescent="0.2">
      <c r="J286" s="50"/>
      <c r="K286" s="50"/>
      <c r="L286" s="50"/>
      <c r="M286" s="46"/>
    </row>
    <row r="287" spans="10:13" ht="16" x14ac:dyDescent="0.2">
      <c r="J287" s="50"/>
      <c r="K287" s="50"/>
      <c r="L287" s="50"/>
      <c r="M287" s="46"/>
    </row>
    <row r="288" spans="10:13" ht="16" x14ac:dyDescent="0.2">
      <c r="J288" s="50"/>
      <c r="K288" s="50"/>
      <c r="L288" s="50"/>
      <c r="M288" s="46"/>
    </row>
    <row r="289" spans="10:13" ht="16" x14ac:dyDescent="0.2">
      <c r="J289" s="50"/>
      <c r="K289" s="50"/>
      <c r="L289" s="50"/>
      <c r="M289" s="46"/>
    </row>
    <row r="290" spans="10:13" ht="16" x14ac:dyDescent="0.2">
      <c r="J290" s="50"/>
      <c r="K290" s="50"/>
      <c r="L290" s="50"/>
      <c r="M290" s="46"/>
    </row>
    <row r="291" spans="10:13" ht="16" x14ac:dyDescent="0.2">
      <c r="J291" s="50"/>
      <c r="K291" s="50"/>
      <c r="L291" s="50"/>
      <c r="M291" s="46"/>
    </row>
    <row r="292" spans="10:13" ht="16" x14ac:dyDescent="0.2">
      <c r="J292" s="50"/>
      <c r="K292" s="50"/>
      <c r="L292" s="50"/>
      <c r="M292" s="46"/>
    </row>
    <row r="293" spans="10:13" ht="16" x14ac:dyDescent="0.2">
      <c r="J293" s="50"/>
      <c r="K293" s="50"/>
      <c r="L293" s="50"/>
      <c r="M293" s="46"/>
    </row>
    <row r="294" spans="10:13" ht="16" x14ac:dyDescent="0.2">
      <c r="J294" s="50"/>
      <c r="K294" s="50"/>
      <c r="L294" s="50"/>
      <c r="M294" s="46"/>
    </row>
    <row r="295" spans="10:13" ht="16" x14ac:dyDescent="0.2">
      <c r="J295" s="50"/>
      <c r="K295" s="50"/>
      <c r="L295" s="50"/>
      <c r="M295" s="46"/>
    </row>
    <row r="296" spans="10:13" ht="16" x14ac:dyDescent="0.2">
      <c r="J296" s="50"/>
      <c r="K296" s="50"/>
      <c r="L296" s="50"/>
      <c r="M296" s="46"/>
    </row>
    <row r="297" spans="10:13" ht="16" x14ac:dyDescent="0.2">
      <c r="J297" s="50"/>
      <c r="K297" s="50"/>
      <c r="L297" s="50"/>
      <c r="M297" s="46"/>
    </row>
    <row r="298" spans="10:13" ht="16" x14ac:dyDescent="0.2">
      <c r="J298" s="50"/>
      <c r="K298" s="50"/>
      <c r="L298" s="50"/>
      <c r="M298" s="46"/>
    </row>
    <row r="299" spans="10:13" ht="16" x14ac:dyDescent="0.2">
      <c r="J299" s="50"/>
      <c r="K299" s="50"/>
      <c r="L299" s="50"/>
      <c r="M299" s="46"/>
    </row>
    <row r="300" spans="10:13" ht="16" x14ac:dyDescent="0.2">
      <c r="J300" s="50"/>
      <c r="K300" s="50"/>
      <c r="L300" s="50"/>
      <c r="M300" s="46"/>
    </row>
    <row r="301" spans="10:13" ht="16" x14ac:dyDescent="0.2">
      <c r="J301" s="50"/>
      <c r="K301" s="50"/>
      <c r="L301" s="50"/>
      <c r="M301" s="46"/>
    </row>
    <row r="302" spans="10:13" ht="16" x14ac:dyDescent="0.2">
      <c r="J302" s="50"/>
      <c r="K302" s="50"/>
      <c r="L302" s="50"/>
      <c r="M302" s="46"/>
    </row>
    <row r="303" spans="10:13" ht="16" x14ac:dyDescent="0.2">
      <c r="J303" s="50"/>
      <c r="K303" s="50"/>
      <c r="L303" s="50"/>
      <c r="M303" s="46"/>
    </row>
    <row r="304" spans="10:13" ht="16" x14ac:dyDescent="0.2">
      <c r="J304" s="50"/>
      <c r="K304" s="50"/>
      <c r="L304" s="50"/>
      <c r="M304" s="46"/>
    </row>
    <row r="305" spans="10:13" ht="16" x14ac:dyDescent="0.2">
      <c r="J305" s="50"/>
      <c r="K305" s="50"/>
      <c r="L305" s="50"/>
      <c r="M305" s="46"/>
    </row>
    <row r="306" spans="10:13" ht="16" x14ac:dyDescent="0.2">
      <c r="J306" s="50"/>
      <c r="K306" s="50"/>
      <c r="L306" s="50"/>
      <c r="M306" s="46"/>
    </row>
    <row r="307" spans="10:13" ht="16" x14ac:dyDescent="0.2">
      <c r="J307" s="50"/>
      <c r="K307" s="50"/>
      <c r="L307" s="50"/>
      <c r="M307" s="46"/>
    </row>
    <row r="308" spans="10:13" ht="16" x14ac:dyDescent="0.2">
      <c r="J308" s="50"/>
      <c r="K308" s="50"/>
      <c r="L308" s="50"/>
      <c r="M308" s="46"/>
    </row>
    <row r="309" spans="10:13" ht="16" x14ac:dyDescent="0.2">
      <c r="J309" s="50"/>
      <c r="K309" s="50"/>
      <c r="L309" s="50"/>
      <c r="M309" s="46"/>
    </row>
    <row r="310" spans="10:13" ht="16" x14ac:dyDescent="0.2">
      <c r="J310" s="50"/>
      <c r="K310" s="50"/>
      <c r="L310" s="50"/>
      <c r="M310" s="46"/>
    </row>
    <row r="311" spans="10:13" ht="16" x14ac:dyDescent="0.2">
      <c r="J311" s="50"/>
      <c r="K311" s="50"/>
      <c r="L311" s="50"/>
      <c r="M311" s="46"/>
    </row>
    <row r="312" spans="10:13" ht="16" x14ac:dyDescent="0.2">
      <c r="J312" s="50"/>
      <c r="K312" s="50"/>
      <c r="L312" s="50"/>
      <c r="M312" s="46"/>
    </row>
    <row r="313" spans="10:13" ht="16" x14ac:dyDescent="0.2">
      <c r="J313" s="50"/>
      <c r="K313" s="50"/>
      <c r="L313" s="50"/>
      <c r="M313" s="46"/>
    </row>
    <row r="314" spans="10:13" ht="16" x14ac:dyDescent="0.2">
      <c r="J314" s="50"/>
      <c r="K314" s="50"/>
      <c r="L314" s="50"/>
      <c r="M314" s="46"/>
    </row>
    <row r="315" spans="10:13" ht="16" x14ac:dyDescent="0.2">
      <c r="J315" s="50"/>
      <c r="K315" s="50"/>
      <c r="L315" s="50"/>
      <c r="M315" s="46"/>
    </row>
    <row r="316" spans="10:13" ht="16" x14ac:dyDescent="0.2">
      <c r="J316" s="50"/>
      <c r="K316" s="50"/>
      <c r="L316" s="50"/>
      <c r="M316" s="46"/>
    </row>
    <row r="317" spans="10:13" ht="16" x14ac:dyDescent="0.2">
      <c r="J317" s="50"/>
      <c r="K317" s="50"/>
      <c r="L317" s="50"/>
      <c r="M317" s="46"/>
    </row>
    <row r="318" spans="10:13" ht="16" x14ac:dyDescent="0.2">
      <c r="J318" s="50"/>
      <c r="K318" s="50"/>
      <c r="L318" s="50"/>
      <c r="M318" s="46"/>
    </row>
    <row r="319" spans="10:13" ht="16" x14ac:dyDescent="0.2">
      <c r="J319" s="50"/>
      <c r="K319" s="50"/>
      <c r="L319" s="50"/>
      <c r="M319" s="46"/>
    </row>
    <row r="320" spans="10:13" ht="16" x14ac:dyDescent="0.2">
      <c r="J320" s="50"/>
      <c r="K320" s="50"/>
      <c r="L320" s="50"/>
      <c r="M320" s="46"/>
    </row>
    <row r="321" spans="10:13" ht="16" x14ac:dyDescent="0.2">
      <c r="J321" s="50"/>
      <c r="K321" s="50"/>
      <c r="L321" s="50"/>
      <c r="M321" s="46"/>
    </row>
    <row r="322" spans="10:13" ht="16" x14ac:dyDescent="0.2">
      <c r="J322" s="50"/>
      <c r="K322" s="50"/>
      <c r="L322" s="50"/>
      <c r="M322" s="46"/>
    </row>
    <row r="323" spans="10:13" ht="16" x14ac:dyDescent="0.2">
      <c r="J323" s="50"/>
      <c r="K323" s="50"/>
      <c r="L323" s="50"/>
      <c r="M323" s="46"/>
    </row>
    <row r="324" spans="10:13" ht="16" x14ac:dyDescent="0.2">
      <c r="J324" s="50"/>
      <c r="K324" s="50"/>
      <c r="L324" s="50"/>
      <c r="M324" s="46"/>
    </row>
    <row r="325" spans="10:13" ht="16" x14ac:dyDescent="0.2">
      <c r="J325" s="50"/>
      <c r="K325" s="50"/>
      <c r="L325" s="50"/>
      <c r="M325" s="46"/>
    </row>
    <row r="326" spans="10:13" ht="16" x14ac:dyDescent="0.2">
      <c r="J326" s="50"/>
      <c r="K326" s="50"/>
      <c r="L326" s="50"/>
      <c r="M326" s="46"/>
    </row>
    <row r="327" spans="10:13" ht="16" x14ac:dyDescent="0.2">
      <c r="J327" s="50"/>
      <c r="K327" s="50"/>
      <c r="L327" s="50"/>
      <c r="M327" s="46"/>
    </row>
    <row r="328" spans="10:13" ht="16" x14ac:dyDescent="0.2">
      <c r="J328" s="50"/>
      <c r="K328" s="50"/>
      <c r="L328" s="50"/>
      <c r="M328" s="46"/>
    </row>
    <row r="329" spans="10:13" ht="16" x14ac:dyDescent="0.2">
      <c r="J329" s="50"/>
      <c r="K329" s="50"/>
      <c r="L329" s="50"/>
      <c r="M329" s="46"/>
    </row>
    <row r="330" spans="10:13" ht="16" x14ac:dyDescent="0.2">
      <c r="J330" s="50"/>
      <c r="K330" s="50"/>
      <c r="L330" s="50"/>
      <c r="M330" s="46"/>
    </row>
    <row r="331" spans="10:13" ht="16" x14ac:dyDescent="0.2">
      <c r="J331" s="50"/>
      <c r="K331" s="50"/>
      <c r="L331" s="50"/>
      <c r="M331" s="46"/>
    </row>
    <row r="332" spans="10:13" ht="16" x14ac:dyDescent="0.2">
      <c r="J332" s="50"/>
      <c r="K332" s="50"/>
      <c r="L332" s="50"/>
      <c r="M332" s="46"/>
    </row>
    <row r="333" spans="10:13" ht="16" x14ac:dyDescent="0.2">
      <c r="J333" s="50"/>
      <c r="K333" s="50"/>
      <c r="L333" s="50"/>
      <c r="M333" s="46"/>
    </row>
    <row r="334" spans="10:13" ht="16" x14ac:dyDescent="0.2">
      <c r="J334" s="50"/>
      <c r="K334" s="50"/>
      <c r="L334" s="50"/>
      <c r="M334" s="46"/>
    </row>
    <row r="335" spans="10:13" ht="16" x14ac:dyDescent="0.2">
      <c r="J335" s="50"/>
      <c r="K335" s="50"/>
      <c r="L335" s="50"/>
      <c r="M335" s="46"/>
    </row>
    <row r="336" spans="10:13" ht="16" x14ac:dyDescent="0.2">
      <c r="J336" s="50"/>
      <c r="K336" s="50"/>
      <c r="L336" s="50"/>
      <c r="M336" s="46"/>
    </row>
    <row r="337" spans="10:13" ht="16" x14ac:dyDescent="0.2">
      <c r="J337" s="50"/>
      <c r="K337" s="50"/>
      <c r="L337" s="50"/>
      <c r="M337" s="46"/>
    </row>
    <row r="338" spans="10:13" ht="16" x14ac:dyDescent="0.2">
      <c r="J338" s="50"/>
      <c r="K338" s="50"/>
      <c r="L338" s="50"/>
      <c r="M338" s="46"/>
    </row>
    <row r="339" spans="10:13" ht="16" x14ac:dyDescent="0.2">
      <c r="J339" s="50"/>
      <c r="K339" s="50"/>
      <c r="L339" s="50"/>
      <c r="M339" s="46"/>
    </row>
    <row r="340" spans="10:13" ht="16" x14ac:dyDescent="0.2">
      <c r="J340" s="50"/>
      <c r="K340" s="50"/>
      <c r="L340" s="50"/>
      <c r="M340" s="46"/>
    </row>
    <row r="341" spans="10:13" ht="16" x14ac:dyDescent="0.2">
      <c r="J341" s="50"/>
      <c r="K341" s="50"/>
      <c r="L341" s="50"/>
      <c r="M341" s="46"/>
    </row>
    <row r="342" spans="10:13" ht="16" x14ac:dyDescent="0.2">
      <c r="J342" s="50"/>
      <c r="K342" s="50"/>
      <c r="L342" s="50"/>
      <c r="M342" s="46"/>
    </row>
    <row r="343" spans="10:13" ht="16" x14ac:dyDescent="0.2">
      <c r="J343" s="50"/>
      <c r="K343" s="50"/>
      <c r="L343" s="50"/>
      <c r="M343" s="46"/>
    </row>
    <row r="344" spans="10:13" ht="16" x14ac:dyDescent="0.2">
      <c r="J344" s="50"/>
      <c r="K344" s="50"/>
      <c r="L344" s="50"/>
      <c r="M344" s="46"/>
    </row>
    <row r="345" spans="10:13" ht="16" x14ac:dyDescent="0.2">
      <c r="J345" s="50"/>
      <c r="K345" s="50"/>
      <c r="L345" s="50"/>
      <c r="M345" s="46"/>
    </row>
    <row r="346" spans="10:13" ht="16" x14ac:dyDescent="0.2">
      <c r="J346" s="50"/>
      <c r="K346" s="50"/>
      <c r="L346" s="50"/>
      <c r="M346" s="46"/>
    </row>
    <row r="347" spans="10:13" ht="16" x14ac:dyDescent="0.2">
      <c r="J347" s="50"/>
      <c r="K347" s="50"/>
      <c r="L347" s="50"/>
      <c r="M347" s="46"/>
    </row>
    <row r="348" spans="10:13" ht="16" x14ac:dyDescent="0.2">
      <c r="J348" s="50"/>
      <c r="K348" s="50"/>
      <c r="L348" s="50"/>
      <c r="M348" s="46"/>
    </row>
    <row r="349" spans="10:13" ht="16" x14ac:dyDescent="0.2">
      <c r="J349" s="50"/>
      <c r="K349" s="50"/>
      <c r="L349" s="50"/>
      <c r="M349" s="46"/>
    </row>
    <row r="350" spans="10:13" ht="16" x14ac:dyDescent="0.2">
      <c r="J350" s="50"/>
      <c r="K350" s="50"/>
      <c r="L350" s="50"/>
      <c r="M350" s="46"/>
    </row>
    <row r="351" spans="10:13" ht="16" x14ac:dyDescent="0.2">
      <c r="J351" s="50"/>
      <c r="K351" s="50"/>
      <c r="L351" s="50"/>
      <c r="M351" s="46"/>
    </row>
    <row r="352" spans="10:13" ht="16" x14ac:dyDescent="0.2">
      <c r="J352" s="50"/>
      <c r="K352" s="50"/>
      <c r="L352" s="50"/>
      <c r="M352" s="46"/>
    </row>
    <row r="353" spans="10:13" ht="16" x14ac:dyDescent="0.2">
      <c r="J353" s="50"/>
      <c r="K353" s="50"/>
      <c r="L353" s="50"/>
      <c r="M353" s="46"/>
    </row>
    <row r="354" spans="10:13" ht="16" x14ac:dyDescent="0.2">
      <c r="J354" s="50"/>
      <c r="K354" s="50"/>
      <c r="L354" s="50"/>
      <c r="M354" s="46"/>
    </row>
    <row r="355" spans="10:13" ht="16" x14ac:dyDescent="0.2">
      <c r="J355" s="50"/>
      <c r="K355" s="50"/>
      <c r="L355" s="50"/>
      <c r="M355" s="46"/>
    </row>
    <row r="356" spans="10:13" ht="16" x14ac:dyDescent="0.2">
      <c r="J356" s="50"/>
      <c r="K356" s="50"/>
      <c r="L356" s="50"/>
      <c r="M356" s="46"/>
    </row>
    <row r="357" spans="10:13" ht="16" x14ac:dyDescent="0.2">
      <c r="J357" s="50"/>
      <c r="K357" s="50"/>
      <c r="L357" s="50"/>
      <c r="M357" s="46"/>
    </row>
    <row r="358" spans="10:13" ht="16" x14ac:dyDescent="0.2">
      <c r="J358" s="50"/>
      <c r="K358" s="50"/>
      <c r="L358" s="50"/>
      <c r="M358" s="46"/>
    </row>
    <row r="359" spans="10:13" ht="16" x14ac:dyDescent="0.2">
      <c r="J359" s="50"/>
      <c r="K359" s="50"/>
      <c r="L359" s="50"/>
      <c r="M359" s="46"/>
    </row>
    <row r="360" spans="10:13" ht="16" x14ac:dyDescent="0.2">
      <c r="J360" s="50"/>
      <c r="K360" s="50"/>
      <c r="L360" s="50"/>
      <c r="M360" s="46"/>
    </row>
    <row r="361" spans="10:13" ht="16" x14ac:dyDescent="0.2">
      <c r="J361" s="50"/>
      <c r="K361" s="50"/>
      <c r="L361" s="50"/>
      <c r="M361" s="46"/>
    </row>
    <row r="362" spans="10:13" ht="16" x14ac:dyDescent="0.2">
      <c r="J362" s="50"/>
      <c r="K362" s="50"/>
      <c r="L362" s="50"/>
      <c r="M362" s="46"/>
    </row>
    <row r="363" spans="10:13" ht="16" x14ac:dyDescent="0.2">
      <c r="J363" s="50"/>
      <c r="K363" s="50"/>
      <c r="L363" s="50"/>
      <c r="M363" s="46"/>
    </row>
    <row r="364" spans="10:13" ht="16" x14ac:dyDescent="0.2">
      <c r="J364" s="50"/>
      <c r="K364" s="50"/>
      <c r="L364" s="50"/>
      <c r="M364" s="46"/>
    </row>
    <row r="365" spans="10:13" ht="16" x14ac:dyDescent="0.2">
      <c r="J365" s="50"/>
      <c r="K365" s="50"/>
      <c r="L365" s="50"/>
      <c r="M365" s="46"/>
    </row>
    <row r="366" spans="10:13" ht="16" x14ac:dyDescent="0.2">
      <c r="J366" s="50"/>
      <c r="K366" s="50"/>
      <c r="L366" s="50"/>
      <c r="M366" s="46"/>
    </row>
    <row r="367" spans="10:13" ht="16" x14ac:dyDescent="0.2">
      <c r="J367" s="50"/>
      <c r="K367" s="50"/>
      <c r="L367" s="50"/>
      <c r="M367" s="46"/>
    </row>
    <row r="368" spans="10:13" ht="16" x14ac:dyDescent="0.2">
      <c r="J368" s="50"/>
      <c r="K368" s="50"/>
      <c r="L368" s="50"/>
      <c r="M368" s="46"/>
    </row>
    <row r="369" spans="10:13" ht="16" x14ac:dyDescent="0.2">
      <c r="J369" s="50"/>
      <c r="K369" s="50"/>
      <c r="L369" s="50"/>
      <c r="M369" s="46"/>
    </row>
    <row r="370" spans="10:13" ht="16" x14ac:dyDescent="0.2">
      <c r="J370" s="50"/>
      <c r="K370" s="50"/>
      <c r="L370" s="50"/>
      <c r="M370" s="46"/>
    </row>
    <row r="371" spans="10:13" ht="16" x14ac:dyDescent="0.2">
      <c r="J371" s="50"/>
      <c r="K371" s="50"/>
      <c r="L371" s="50"/>
      <c r="M371" s="46"/>
    </row>
    <row r="372" spans="10:13" ht="16" x14ac:dyDescent="0.2">
      <c r="J372" s="50"/>
      <c r="K372" s="50"/>
      <c r="L372" s="50"/>
      <c r="M372" s="46"/>
    </row>
    <row r="373" spans="10:13" ht="16" x14ac:dyDescent="0.2">
      <c r="J373" s="50"/>
      <c r="K373" s="50"/>
      <c r="L373" s="50"/>
      <c r="M373" s="46"/>
    </row>
    <row r="374" spans="10:13" ht="16" x14ac:dyDescent="0.2">
      <c r="J374" s="50"/>
      <c r="K374" s="50"/>
      <c r="L374" s="50"/>
      <c r="M374" s="46"/>
    </row>
    <row r="375" spans="10:13" ht="16" x14ac:dyDescent="0.2">
      <c r="J375" s="50"/>
      <c r="K375" s="50"/>
      <c r="L375" s="50"/>
      <c r="M375" s="46"/>
    </row>
    <row r="376" spans="10:13" ht="16" x14ac:dyDescent="0.2">
      <c r="J376" s="50"/>
      <c r="K376" s="50"/>
      <c r="L376" s="50"/>
      <c r="M376" s="46"/>
    </row>
    <row r="377" spans="10:13" ht="16" x14ac:dyDescent="0.2">
      <c r="J377" s="50"/>
      <c r="K377" s="50"/>
      <c r="L377" s="50"/>
      <c r="M377" s="46"/>
    </row>
    <row r="378" spans="10:13" ht="16" x14ac:dyDescent="0.2">
      <c r="J378" s="50"/>
      <c r="K378" s="50"/>
      <c r="L378" s="50"/>
      <c r="M378" s="46"/>
    </row>
    <row r="379" spans="10:13" ht="16" x14ac:dyDescent="0.2">
      <c r="J379" s="50"/>
      <c r="K379" s="50"/>
      <c r="L379" s="50"/>
      <c r="M379" s="46"/>
    </row>
    <row r="380" spans="10:13" ht="16" x14ac:dyDescent="0.2">
      <c r="J380" s="50"/>
      <c r="K380" s="50"/>
      <c r="L380" s="50"/>
      <c r="M380" s="46"/>
    </row>
    <row r="381" spans="10:13" ht="16" x14ac:dyDescent="0.2">
      <c r="J381" s="50"/>
      <c r="K381" s="50"/>
      <c r="L381" s="50"/>
      <c r="M381" s="46"/>
    </row>
    <row r="382" spans="10:13" ht="16" x14ac:dyDescent="0.2">
      <c r="J382" s="50"/>
      <c r="K382" s="50"/>
      <c r="L382" s="50"/>
      <c r="M382" s="46"/>
    </row>
    <row r="383" spans="10:13" ht="16" x14ac:dyDescent="0.2">
      <c r="J383" s="50"/>
      <c r="K383" s="50"/>
      <c r="L383" s="50"/>
      <c r="M383" s="46"/>
    </row>
    <row r="384" spans="10:13" ht="16" x14ac:dyDescent="0.2">
      <c r="J384" s="50"/>
      <c r="K384" s="50"/>
      <c r="L384" s="50"/>
      <c r="M384" s="46"/>
    </row>
    <row r="385" spans="10:13" ht="16" x14ac:dyDescent="0.2">
      <c r="J385" s="50"/>
      <c r="K385" s="50"/>
      <c r="L385" s="50"/>
      <c r="M385" s="46"/>
    </row>
    <row r="386" spans="10:13" ht="16" x14ac:dyDescent="0.2">
      <c r="J386" s="50"/>
      <c r="K386" s="50"/>
      <c r="L386" s="50"/>
      <c r="M386" s="46"/>
    </row>
    <row r="387" spans="10:13" ht="16" x14ac:dyDescent="0.2">
      <c r="J387" s="50"/>
      <c r="K387" s="50"/>
      <c r="L387" s="50"/>
      <c r="M387" s="46"/>
    </row>
    <row r="388" spans="10:13" ht="16" x14ac:dyDescent="0.2">
      <c r="J388" s="50"/>
      <c r="K388" s="50"/>
      <c r="L388" s="50"/>
      <c r="M388" s="46"/>
    </row>
    <row r="389" spans="10:13" ht="16" x14ac:dyDescent="0.2">
      <c r="J389" s="50"/>
      <c r="K389" s="50"/>
      <c r="L389" s="50"/>
      <c r="M389" s="46"/>
    </row>
    <row r="390" spans="10:13" ht="16" x14ac:dyDescent="0.2">
      <c r="J390" s="50"/>
      <c r="K390" s="50"/>
      <c r="L390" s="50"/>
      <c r="M390" s="46"/>
    </row>
    <row r="391" spans="10:13" ht="16" x14ac:dyDescent="0.2">
      <c r="J391" s="50"/>
      <c r="K391" s="50"/>
      <c r="L391" s="50"/>
      <c r="M391" s="46"/>
    </row>
    <row r="392" spans="10:13" ht="16" x14ac:dyDescent="0.2">
      <c r="J392" s="50"/>
      <c r="K392" s="50"/>
      <c r="L392" s="50"/>
      <c r="M392" s="46"/>
    </row>
    <row r="393" spans="10:13" ht="16" x14ac:dyDescent="0.2">
      <c r="J393" s="50"/>
      <c r="K393" s="50"/>
      <c r="L393" s="50"/>
      <c r="M393" s="46"/>
    </row>
    <row r="394" spans="10:13" ht="16" x14ac:dyDescent="0.2">
      <c r="J394" s="50"/>
      <c r="K394" s="50"/>
      <c r="L394" s="50"/>
      <c r="M394" s="46"/>
    </row>
    <row r="395" spans="10:13" ht="16" x14ac:dyDescent="0.2">
      <c r="J395" s="50"/>
      <c r="K395" s="50"/>
      <c r="L395" s="50"/>
      <c r="M395" s="46"/>
    </row>
    <row r="396" spans="10:13" ht="16" x14ac:dyDescent="0.2">
      <c r="J396" s="50"/>
      <c r="K396" s="50"/>
      <c r="L396" s="50"/>
      <c r="M396" s="46"/>
    </row>
    <row r="397" spans="10:13" ht="16" x14ac:dyDescent="0.2">
      <c r="J397" s="50"/>
      <c r="K397" s="50"/>
      <c r="L397" s="50"/>
      <c r="M397" s="46"/>
    </row>
    <row r="398" spans="10:13" ht="16" x14ac:dyDescent="0.2">
      <c r="J398" s="50"/>
      <c r="K398" s="50"/>
      <c r="L398" s="50"/>
      <c r="M398" s="46"/>
    </row>
    <row r="399" spans="10:13" ht="16" x14ac:dyDescent="0.2">
      <c r="J399" s="50"/>
      <c r="K399" s="50"/>
      <c r="L399" s="50"/>
      <c r="M399" s="46"/>
    </row>
    <row r="400" spans="10:13" ht="16" x14ac:dyDescent="0.2">
      <c r="J400" s="50"/>
      <c r="K400" s="50"/>
      <c r="L400" s="50"/>
      <c r="M400" s="46"/>
    </row>
    <row r="401" spans="10:13" ht="16" x14ac:dyDescent="0.2">
      <c r="J401" s="50"/>
      <c r="K401" s="50"/>
      <c r="L401" s="50"/>
      <c r="M401" s="46"/>
    </row>
    <row r="402" spans="10:13" ht="16" x14ac:dyDescent="0.2">
      <c r="J402" s="50"/>
      <c r="K402" s="50"/>
      <c r="L402" s="50"/>
      <c r="M402" s="46"/>
    </row>
    <row r="403" spans="10:13" ht="16" x14ac:dyDescent="0.2">
      <c r="J403" s="50"/>
      <c r="K403" s="50"/>
      <c r="L403" s="50"/>
      <c r="M403" s="46"/>
    </row>
    <row r="404" spans="10:13" ht="16" x14ac:dyDescent="0.2">
      <c r="J404" s="50"/>
      <c r="K404" s="50"/>
      <c r="L404" s="50"/>
      <c r="M404" s="46"/>
    </row>
    <row r="405" spans="10:13" ht="16" x14ac:dyDescent="0.2">
      <c r="J405" s="50"/>
      <c r="K405" s="50"/>
      <c r="L405" s="50"/>
      <c r="M405" s="46"/>
    </row>
    <row r="406" spans="10:13" ht="16" x14ac:dyDescent="0.2">
      <c r="J406" s="50"/>
      <c r="K406" s="50"/>
      <c r="L406" s="50"/>
      <c r="M406" s="46"/>
    </row>
    <row r="407" spans="10:13" ht="16" x14ac:dyDescent="0.2">
      <c r="J407" s="50"/>
      <c r="K407" s="50"/>
      <c r="L407" s="50"/>
      <c r="M407" s="46"/>
    </row>
    <row r="408" spans="10:13" ht="16" x14ac:dyDescent="0.2">
      <c r="J408" s="50"/>
      <c r="K408" s="50"/>
      <c r="L408" s="50"/>
      <c r="M408" s="46"/>
    </row>
    <row r="409" spans="10:13" ht="16" x14ac:dyDescent="0.2">
      <c r="J409" s="50"/>
      <c r="K409" s="50"/>
      <c r="L409" s="50"/>
      <c r="M409" s="46"/>
    </row>
    <row r="410" spans="10:13" ht="16" x14ac:dyDescent="0.2">
      <c r="J410" s="50"/>
      <c r="K410" s="50"/>
      <c r="L410" s="50"/>
      <c r="M410" s="46"/>
    </row>
    <row r="411" spans="10:13" ht="16" x14ac:dyDescent="0.2">
      <c r="J411" s="50"/>
      <c r="K411" s="50"/>
      <c r="L411" s="50"/>
      <c r="M411" s="46"/>
    </row>
    <row r="412" spans="10:13" ht="16" x14ac:dyDescent="0.2">
      <c r="J412" s="50"/>
      <c r="K412" s="50"/>
      <c r="L412" s="50"/>
      <c r="M412" s="46"/>
    </row>
    <row r="413" spans="10:13" ht="16" x14ac:dyDescent="0.2">
      <c r="J413" s="50"/>
      <c r="K413" s="50"/>
      <c r="L413" s="50"/>
      <c r="M413" s="46"/>
    </row>
    <row r="414" spans="10:13" ht="16" x14ac:dyDescent="0.2">
      <c r="J414" s="50"/>
      <c r="K414" s="50"/>
      <c r="L414" s="50"/>
      <c r="M414" s="46"/>
    </row>
    <row r="415" spans="10:13" ht="16" x14ac:dyDescent="0.2">
      <c r="J415" s="50"/>
      <c r="K415" s="50"/>
      <c r="L415" s="50"/>
      <c r="M415" s="46"/>
    </row>
    <row r="416" spans="10:13" ht="16" x14ac:dyDescent="0.2">
      <c r="J416" s="50"/>
      <c r="K416" s="50"/>
      <c r="L416" s="50"/>
      <c r="M416" s="46"/>
    </row>
    <row r="417" spans="10:13" ht="16" x14ac:dyDescent="0.2">
      <c r="J417" s="50"/>
      <c r="K417" s="50"/>
      <c r="L417" s="50"/>
      <c r="M417" s="46"/>
    </row>
    <row r="418" spans="10:13" ht="16" x14ac:dyDescent="0.2">
      <c r="J418" s="50"/>
      <c r="K418" s="50"/>
      <c r="L418" s="50"/>
      <c r="M418" s="46"/>
    </row>
    <row r="419" spans="10:13" ht="16" x14ac:dyDescent="0.2">
      <c r="J419" s="50"/>
      <c r="K419" s="50"/>
      <c r="L419" s="50"/>
      <c r="M419" s="46"/>
    </row>
    <row r="420" spans="10:13" ht="16" x14ac:dyDescent="0.2">
      <c r="J420" s="50"/>
      <c r="K420" s="50"/>
      <c r="L420" s="50"/>
      <c r="M420" s="46"/>
    </row>
    <row r="421" spans="10:13" ht="16" x14ac:dyDescent="0.2">
      <c r="J421" s="50"/>
      <c r="K421" s="50"/>
      <c r="L421" s="50"/>
      <c r="M421" s="46"/>
    </row>
    <row r="422" spans="10:13" ht="16" x14ac:dyDescent="0.2">
      <c r="J422" s="50"/>
      <c r="K422" s="50"/>
      <c r="L422" s="50"/>
      <c r="M422" s="46"/>
    </row>
    <row r="423" spans="10:13" ht="16" x14ac:dyDescent="0.2">
      <c r="J423" s="50"/>
      <c r="K423" s="50"/>
      <c r="L423" s="50"/>
      <c r="M423" s="46"/>
    </row>
    <row r="424" spans="10:13" ht="16" x14ac:dyDescent="0.2">
      <c r="J424" s="50"/>
      <c r="K424" s="50"/>
      <c r="L424" s="50"/>
      <c r="M424" s="46"/>
    </row>
    <row r="425" spans="10:13" ht="16" x14ac:dyDescent="0.2">
      <c r="J425" s="50"/>
      <c r="K425" s="50"/>
      <c r="L425" s="50"/>
      <c r="M425" s="46"/>
    </row>
    <row r="426" spans="10:13" ht="16" x14ac:dyDescent="0.2">
      <c r="J426" s="50"/>
      <c r="K426" s="50"/>
      <c r="L426" s="50"/>
      <c r="M426" s="46"/>
    </row>
    <row r="427" spans="10:13" ht="16" x14ac:dyDescent="0.2">
      <c r="J427" s="50"/>
      <c r="K427" s="50"/>
      <c r="L427" s="50"/>
      <c r="M427" s="46"/>
    </row>
    <row r="428" spans="10:13" ht="16" x14ac:dyDescent="0.2">
      <c r="J428" s="50"/>
      <c r="K428" s="50"/>
      <c r="L428" s="50"/>
      <c r="M428" s="46"/>
    </row>
    <row r="429" spans="10:13" ht="16" x14ac:dyDescent="0.2">
      <c r="J429" s="50"/>
      <c r="K429" s="50"/>
      <c r="L429" s="50"/>
      <c r="M429" s="46"/>
    </row>
    <row r="430" spans="10:13" ht="16" x14ac:dyDescent="0.2">
      <c r="J430" s="50"/>
      <c r="K430" s="50"/>
      <c r="L430" s="50"/>
      <c r="M430" s="46"/>
    </row>
    <row r="431" spans="10:13" ht="16" x14ac:dyDescent="0.2">
      <c r="J431" s="50"/>
      <c r="K431" s="50"/>
      <c r="L431" s="50"/>
      <c r="M431" s="46"/>
    </row>
    <row r="432" spans="10:13" ht="16" x14ac:dyDescent="0.2">
      <c r="J432" s="50"/>
      <c r="K432" s="50"/>
      <c r="L432" s="50"/>
      <c r="M432" s="46"/>
    </row>
    <row r="433" spans="10:13" ht="16" x14ac:dyDescent="0.2">
      <c r="J433" s="50"/>
      <c r="K433" s="50"/>
      <c r="L433" s="50"/>
      <c r="M433" s="46"/>
    </row>
    <row r="434" spans="10:13" ht="16" x14ac:dyDescent="0.2">
      <c r="J434" s="50"/>
      <c r="K434" s="50"/>
      <c r="L434" s="50"/>
      <c r="M434" s="46"/>
    </row>
    <row r="435" spans="10:13" ht="16" x14ac:dyDescent="0.2">
      <c r="J435" s="50"/>
      <c r="K435" s="50"/>
      <c r="L435" s="50"/>
      <c r="M435" s="46"/>
    </row>
    <row r="436" spans="10:13" ht="16" x14ac:dyDescent="0.2">
      <c r="J436" s="50"/>
      <c r="K436" s="50"/>
      <c r="L436" s="50"/>
      <c r="M436" s="46"/>
    </row>
    <row r="437" spans="10:13" ht="16" x14ac:dyDescent="0.2">
      <c r="J437" s="50"/>
      <c r="K437" s="50"/>
      <c r="L437" s="50"/>
      <c r="M437" s="46"/>
    </row>
    <row r="438" spans="10:13" ht="16" x14ac:dyDescent="0.2">
      <c r="J438" s="50"/>
      <c r="K438" s="50"/>
      <c r="L438" s="50"/>
      <c r="M438" s="46"/>
    </row>
    <row r="439" spans="10:13" ht="16" x14ac:dyDescent="0.2">
      <c r="J439" s="50"/>
      <c r="K439" s="50"/>
      <c r="L439" s="50"/>
      <c r="M439" s="46"/>
    </row>
    <row r="440" spans="10:13" ht="16" x14ac:dyDescent="0.2">
      <c r="J440" s="50"/>
      <c r="K440" s="50"/>
      <c r="L440" s="50"/>
      <c r="M440" s="46"/>
    </row>
    <row r="441" spans="10:13" ht="16" x14ac:dyDescent="0.2">
      <c r="J441" s="50"/>
      <c r="K441" s="50"/>
      <c r="L441" s="50"/>
      <c r="M441" s="46"/>
    </row>
    <row r="442" spans="10:13" ht="16" x14ac:dyDescent="0.2">
      <c r="J442" s="50"/>
      <c r="K442" s="50"/>
      <c r="L442" s="50"/>
      <c r="M442" s="46"/>
    </row>
    <row r="443" spans="10:13" ht="16" x14ac:dyDescent="0.2">
      <c r="J443" s="50"/>
      <c r="K443" s="50"/>
      <c r="L443" s="50"/>
      <c r="M443" s="46"/>
    </row>
    <row r="444" spans="10:13" ht="16" x14ac:dyDescent="0.2">
      <c r="J444" s="50"/>
      <c r="K444" s="50"/>
      <c r="L444" s="50"/>
      <c r="M444" s="46"/>
    </row>
    <row r="445" spans="10:13" ht="16" x14ac:dyDescent="0.2">
      <c r="J445" s="50"/>
      <c r="K445" s="50"/>
      <c r="L445" s="50"/>
      <c r="M445" s="46"/>
    </row>
    <row r="446" spans="10:13" ht="16" x14ac:dyDescent="0.2">
      <c r="J446" s="50"/>
      <c r="K446" s="50"/>
      <c r="L446" s="50"/>
      <c r="M446" s="46"/>
    </row>
    <row r="447" spans="10:13" ht="16" x14ac:dyDescent="0.2">
      <c r="J447" s="50"/>
      <c r="K447" s="50"/>
      <c r="L447" s="50"/>
      <c r="M447" s="46"/>
    </row>
    <row r="448" spans="10:13" ht="16" x14ac:dyDescent="0.2">
      <c r="J448" s="50"/>
      <c r="K448" s="50"/>
      <c r="L448" s="50"/>
      <c r="M448" s="46"/>
    </row>
    <row r="449" spans="10:13" ht="16" x14ac:dyDescent="0.2">
      <c r="J449" s="50"/>
      <c r="K449" s="50"/>
      <c r="L449" s="50"/>
      <c r="M449" s="46"/>
    </row>
    <row r="450" spans="10:13" ht="16" x14ac:dyDescent="0.2">
      <c r="J450" s="50"/>
      <c r="K450" s="50"/>
      <c r="L450" s="50"/>
      <c r="M450" s="46"/>
    </row>
    <row r="451" spans="10:13" ht="16" x14ac:dyDescent="0.2">
      <c r="J451" s="50"/>
      <c r="K451" s="50"/>
      <c r="L451" s="50"/>
      <c r="M451" s="46"/>
    </row>
    <row r="452" spans="10:13" ht="16" x14ac:dyDescent="0.2">
      <c r="J452" s="50"/>
      <c r="K452" s="50"/>
      <c r="L452" s="50"/>
      <c r="M452" s="46"/>
    </row>
    <row r="453" spans="10:13" ht="16" x14ac:dyDescent="0.2">
      <c r="J453" s="50"/>
      <c r="K453" s="50"/>
      <c r="L453" s="50"/>
      <c r="M453" s="46"/>
    </row>
    <row r="454" spans="10:13" ht="16" x14ac:dyDescent="0.2">
      <c r="J454" s="50"/>
      <c r="K454" s="50"/>
      <c r="L454" s="50"/>
      <c r="M454" s="46"/>
    </row>
    <row r="455" spans="10:13" ht="16" x14ac:dyDescent="0.2">
      <c r="J455" s="50"/>
      <c r="K455" s="50"/>
      <c r="L455" s="50"/>
      <c r="M455" s="46"/>
    </row>
    <row r="456" spans="10:13" ht="16" x14ac:dyDescent="0.2">
      <c r="J456" s="50"/>
      <c r="K456" s="50"/>
      <c r="L456" s="50"/>
      <c r="M456" s="46"/>
    </row>
    <row r="457" spans="10:13" ht="16" x14ac:dyDescent="0.2">
      <c r="J457" s="50"/>
      <c r="K457" s="50"/>
      <c r="L457" s="50"/>
      <c r="M457" s="46"/>
    </row>
    <row r="458" spans="10:13" ht="16" x14ac:dyDescent="0.2">
      <c r="J458" s="50"/>
      <c r="K458" s="50"/>
      <c r="L458" s="50"/>
      <c r="M458" s="46"/>
    </row>
    <row r="459" spans="10:13" ht="16" x14ac:dyDescent="0.2">
      <c r="J459" s="50"/>
      <c r="K459" s="50"/>
      <c r="L459" s="50"/>
      <c r="M459" s="46"/>
    </row>
    <row r="460" spans="10:13" ht="16" x14ac:dyDescent="0.2">
      <c r="J460" s="50"/>
      <c r="K460" s="50"/>
      <c r="L460" s="50"/>
      <c r="M460" s="46"/>
    </row>
    <row r="461" spans="10:13" ht="16" x14ac:dyDescent="0.2">
      <c r="J461" s="50"/>
      <c r="K461" s="50"/>
      <c r="L461" s="50"/>
      <c r="M461" s="46"/>
    </row>
    <row r="462" spans="10:13" ht="16" x14ac:dyDescent="0.2">
      <c r="J462" s="50"/>
      <c r="K462" s="50"/>
      <c r="L462" s="50"/>
      <c r="M462" s="46"/>
    </row>
    <row r="463" spans="10:13" ht="16" x14ac:dyDescent="0.2">
      <c r="J463" s="50"/>
      <c r="K463" s="50"/>
      <c r="L463" s="50"/>
      <c r="M463" s="46"/>
    </row>
    <row r="464" spans="10:13" ht="16" x14ac:dyDescent="0.2">
      <c r="J464" s="50"/>
      <c r="K464" s="50"/>
      <c r="L464" s="50"/>
      <c r="M464" s="46"/>
    </row>
    <row r="465" spans="10:13" ht="16" x14ac:dyDescent="0.2">
      <c r="J465" s="50"/>
      <c r="K465" s="50"/>
      <c r="L465" s="50"/>
      <c r="M465" s="46"/>
    </row>
    <row r="466" spans="10:13" ht="16" x14ac:dyDescent="0.2">
      <c r="J466" s="50"/>
      <c r="K466" s="50"/>
      <c r="L466" s="50"/>
      <c r="M466" s="46"/>
    </row>
    <row r="467" spans="10:13" ht="16" x14ac:dyDescent="0.2">
      <c r="J467" s="50"/>
      <c r="K467" s="50"/>
      <c r="L467" s="50"/>
      <c r="M467" s="46"/>
    </row>
    <row r="468" spans="10:13" ht="16" x14ac:dyDescent="0.2">
      <c r="J468" s="50"/>
      <c r="K468" s="50"/>
      <c r="L468" s="50"/>
      <c r="M468" s="46"/>
    </row>
    <row r="469" spans="10:13" ht="16" x14ac:dyDescent="0.2">
      <c r="J469" s="50"/>
      <c r="K469" s="50"/>
      <c r="L469" s="50"/>
      <c r="M469" s="46"/>
    </row>
    <row r="470" spans="10:13" ht="16" x14ac:dyDescent="0.2">
      <c r="J470" s="50"/>
      <c r="K470" s="50"/>
      <c r="L470" s="50"/>
      <c r="M470" s="46"/>
    </row>
    <row r="471" spans="10:13" ht="16" x14ac:dyDescent="0.2">
      <c r="J471" s="50"/>
      <c r="K471" s="50"/>
      <c r="L471" s="50"/>
      <c r="M471" s="46"/>
    </row>
    <row r="472" spans="10:13" ht="16" x14ac:dyDescent="0.2">
      <c r="J472" s="50"/>
      <c r="K472" s="50"/>
      <c r="L472" s="50"/>
      <c r="M472" s="46"/>
    </row>
    <row r="473" spans="10:13" ht="16" x14ac:dyDescent="0.2">
      <c r="J473" s="50"/>
      <c r="K473" s="50"/>
      <c r="L473" s="50"/>
      <c r="M473" s="46"/>
    </row>
    <row r="474" spans="10:13" ht="16" x14ac:dyDescent="0.2">
      <c r="J474" s="50"/>
      <c r="K474" s="50"/>
      <c r="L474" s="50"/>
      <c r="M474" s="46"/>
    </row>
    <row r="475" spans="10:13" ht="16" x14ac:dyDescent="0.2">
      <c r="J475" s="50"/>
      <c r="K475" s="50"/>
      <c r="L475" s="50"/>
      <c r="M475" s="46"/>
    </row>
    <row r="476" spans="10:13" ht="16" x14ac:dyDescent="0.2">
      <c r="J476" s="50"/>
      <c r="K476" s="50"/>
      <c r="L476" s="50"/>
      <c r="M476" s="46"/>
    </row>
    <row r="477" spans="10:13" ht="16" x14ac:dyDescent="0.2">
      <c r="J477" s="50"/>
      <c r="K477" s="50"/>
      <c r="L477" s="50"/>
      <c r="M477" s="46"/>
    </row>
    <row r="478" spans="10:13" ht="16" x14ac:dyDescent="0.2">
      <c r="J478" s="50"/>
      <c r="K478" s="50"/>
      <c r="L478" s="50"/>
      <c r="M478" s="46"/>
    </row>
    <row r="479" spans="10:13" ht="16" x14ac:dyDescent="0.2">
      <c r="J479" s="50"/>
      <c r="K479" s="50"/>
      <c r="L479" s="50"/>
      <c r="M479" s="46"/>
    </row>
    <row r="480" spans="10:13" ht="16" x14ac:dyDescent="0.2">
      <c r="J480" s="50"/>
      <c r="K480" s="50"/>
      <c r="L480" s="50"/>
      <c r="M480" s="46"/>
    </row>
    <row r="481" spans="10:13" ht="16" x14ac:dyDescent="0.2">
      <c r="J481" s="50"/>
      <c r="K481" s="50"/>
      <c r="L481" s="50"/>
      <c r="M481" s="46"/>
    </row>
    <row r="482" spans="10:13" ht="16" x14ac:dyDescent="0.2">
      <c r="J482" s="50"/>
      <c r="K482" s="50"/>
      <c r="L482" s="50"/>
      <c r="M482" s="46"/>
    </row>
    <row r="483" spans="10:13" ht="16" x14ac:dyDescent="0.2">
      <c r="J483" s="50"/>
      <c r="K483" s="50"/>
      <c r="L483" s="50"/>
      <c r="M483" s="46"/>
    </row>
    <row r="484" spans="10:13" ht="16" x14ac:dyDescent="0.2">
      <c r="J484" s="50"/>
      <c r="K484" s="50"/>
      <c r="L484" s="50"/>
      <c r="M484" s="46"/>
    </row>
    <row r="485" spans="10:13" ht="16" x14ac:dyDescent="0.2">
      <c r="J485" s="50"/>
      <c r="K485" s="50"/>
      <c r="L485" s="50"/>
      <c r="M485" s="46"/>
    </row>
    <row r="486" spans="10:13" ht="16" x14ac:dyDescent="0.2">
      <c r="J486" s="50"/>
      <c r="K486" s="50"/>
      <c r="L486" s="50"/>
      <c r="M486" s="46"/>
    </row>
    <row r="487" spans="10:13" ht="16" x14ac:dyDescent="0.2">
      <c r="J487" s="50"/>
      <c r="K487" s="50"/>
      <c r="L487" s="50"/>
      <c r="M487" s="46"/>
    </row>
    <row r="488" spans="10:13" ht="16" x14ac:dyDescent="0.2">
      <c r="J488" s="50"/>
      <c r="K488" s="50"/>
      <c r="L488" s="50"/>
      <c r="M488" s="46"/>
    </row>
    <row r="489" spans="10:13" ht="16" x14ac:dyDescent="0.2">
      <c r="J489" s="50"/>
      <c r="K489" s="50"/>
      <c r="L489" s="50"/>
      <c r="M489" s="46"/>
    </row>
    <row r="490" spans="10:13" ht="16" x14ac:dyDescent="0.2">
      <c r="J490" s="50"/>
      <c r="K490" s="50"/>
      <c r="L490" s="50"/>
      <c r="M490" s="46"/>
    </row>
    <row r="491" spans="10:13" ht="16" x14ac:dyDescent="0.2">
      <c r="J491" s="50"/>
      <c r="K491" s="50"/>
      <c r="L491" s="50"/>
      <c r="M491" s="46"/>
    </row>
    <row r="492" spans="10:13" ht="16" x14ac:dyDescent="0.2">
      <c r="J492" s="50"/>
      <c r="K492" s="50"/>
      <c r="L492" s="50"/>
      <c r="M492" s="46"/>
    </row>
    <row r="493" spans="10:13" ht="16" x14ac:dyDescent="0.2">
      <c r="J493" s="50"/>
      <c r="K493" s="50"/>
      <c r="L493" s="50"/>
      <c r="M493" s="46"/>
    </row>
    <row r="494" spans="10:13" ht="16" x14ac:dyDescent="0.2">
      <c r="J494" s="50"/>
      <c r="K494" s="50"/>
      <c r="L494" s="50"/>
      <c r="M494" s="46"/>
    </row>
    <row r="495" spans="10:13" ht="16" x14ac:dyDescent="0.2">
      <c r="J495" s="50"/>
      <c r="K495" s="50"/>
      <c r="L495" s="50"/>
      <c r="M495" s="46"/>
    </row>
    <row r="496" spans="10:13" ht="16" x14ac:dyDescent="0.2">
      <c r="J496" s="50"/>
      <c r="K496" s="50"/>
      <c r="L496" s="50"/>
      <c r="M496" s="46"/>
    </row>
    <row r="497" spans="10:13" ht="16" x14ac:dyDescent="0.2">
      <c r="J497" s="50"/>
      <c r="K497" s="50"/>
      <c r="L497" s="50"/>
      <c r="M497" s="46"/>
    </row>
    <row r="498" spans="10:13" ht="16" x14ac:dyDescent="0.2">
      <c r="J498" s="50"/>
      <c r="K498" s="50"/>
      <c r="L498" s="50"/>
      <c r="M498" s="46"/>
    </row>
    <row r="499" spans="10:13" ht="16" x14ac:dyDescent="0.2">
      <c r="J499" s="50"/>
      <c r="K499" s="50"/>
      <c r="L499" s="50"/>
      <c r="M499" s="46"/>
    </row>
    <row r="500" spans="10:13" ht="16" x14ac:dyDescent="0.2">
      <c r="J500" s="50"/>
      <c r="K500" s="50"/>
      <c r="L500" s="50"/>
      <c r="M500" s="46"/>
    </row>
    <row r="501" spans="10:13" ht="16" x14ac:dyDescent="0.2">
      <c r="J501" s="50"/>
      <c r="K501" s="50"/>
      <c r="L501" s="50"/>
      <c r="M501" s="46"/>
    </row>
    <row r="502" spans="10:13" ht="16" x14ac:dyDescent="0.2">
      <c r="J502" s="50"/>
      <c r="K502" s="50"/>
      <c r="L502" s="50"/>
      <c r="M502" s="46"/>
    </row>
    <row r="503" spans="10:13" ht="16" x14ac:dyDescent="0.2">
      <c r="J503" s="50"/>
      <c r="K503" s="50"/>
      <c r="L503" s="50"/>
      <c r="M503" s="46"/>
    </row>
    <row r="504" spans="10:13" ht="16" x14ac:dyDescent="0.2">
      <c r="J504" s="50"/>
      <c r="K504" s="50"/>
      <c r="L504" s="50"/>
      <c r="M504" s="46"/>
    </row>
    <row r="505" spans="10:13" ht="16" x14ac:dyDescent="0.2">
      <c r="J505" s="50"/>
      <c r="K505" s="50"/>
      <c r="L505" s="50"/>
      <c r="M505" s="46"/>
    </row>
    <row r="506" spans="10:13" ht="16" x14ac:dyDescent="0.2">
      <c r="J506" s="50"/>
      <c r="K506" s="50"/>
      <c r="L506" s="50"/>
      <c r="M506" s="46"/>
    </row>
    <row r="507" spans="10:13" ht="16" x14ac:dyDescent="0.2">
      <c r="J507" s="50"/>
      <c r="K507" s="50"/>
      <c r="L507" s="50"/>
      <c r="M507" s="46"/>
    </row>
    <row r="508" spans="10:13" ht="16" x14ac:dyDescent="0.2">
      <c r="J508" s="50"/>
      <c r="K508" s="50"/>
      <c r="L508" s="50"/>
      <c r="M508" s="46"/>
    </row>
    <row r="509" spans="10:13" ht="16" x14ac:dyDescent="0.2">
      <c r="J509" s="50"/>
      <c r="K509" s="50"/>
      <c r="L509" s="50"/>
      <c r="M509" s="46"/>
    </row>
    <row r="510" spans="10:13" ht="16" x14ac:dyDescent="0.2">
      <c r="J510" s="50"/>
      <c r="K510" s="50"/>
      <c r="L510" s="50"/>
      <c r="M510" s="46"/>
    </row>
    <row r="511" spans="10:13" ht="16" x14ac:dyDescent="0.2">
      <c r="J511" s="50"/>
      <c r="K511" s="50"/>
      <c r="L511" s="50"/>
      <c r="M511" s="46"/>
    </row>
    <row r="512" spans="10:13" ht="16" x14ac:dyDescent="0.2">
      <c r="J512" s="50"/>
      <c r="K512" s="50"/>
      <c r="L512" s="50"/>
      <c r="M512" s="46"/>
    </row>
    <row r="513" spans="10:13" ht="16" x14ac:dyDescent="0.2">
      <c r="J513" s="50"/>
      <c r="K513" s="50"/>
      <c r="L513" s="50"/>
      <c r="M513" s="46"/>
    </row>
    <row r="514" spans="10:13" ht="16" x14ac:dyDescent="0.2">
      <c r="J514" s="50"/>
      <c r="K514" s="50"/>
      <c r="L514" s="50"/>
      <c r="M514" s="46"/>
    </row>
    <row r="515" spans="10:13" ht="16" x14ac:dyDescent="0.2">
      <c r="J515" s="50"/>
      <c r="K515" s="50"/>
      <c r="L515" s="50"/>
      <c r="M515" s="46"/>
    </row>
    <row r="516" spans="10:13" ht="16" x14ac:dyDescent="0.2">
      <c r="J516" s="50"/>
      <c r="K516" s="50"/>
      <c r="L516" s="50"/>
      <c r="M516" s="46"/>
    </row>
    <row r="517" spans="10:13" ht="16" x14ac:dyDescent="0.2">
      <c r="J517" s="50"/>
      <c r="K517" s="50"/>
      <c r="L517" s="50"/>
      <c r="M517" s="46"/>
    </row>
    <row r="518" spans="10:13" ht="16" x14ac:dyDescent="0.2">
      <c r="J518" s="50"/>
      <c r="K518" s="50"/>
      <c r="L518" s="50"/>
      <c r="M518" s="46"/>
    </row>
    <row r="519" spans="10:13" ht="16" x14ac:dyDescent="0.2">
      <c r="J519" s="50"/>
      <c r="K519" s="50"/>
      <c r="L519" s="50"/>
      <c r="M519" s="46"/>
    </row>
    <row r="520" spans="10:13" ht="16" x14ac:dyDescent="0.2">
      <c r="J520" s="50"/>
      <c r="K520" s="50"/>
      <c r="L520" s="50"/>
      <c r="M520" s="46"/>
    </row>
    <row r="521" spans="10:13" ht="16" x14ac:dyDescent="0.2">
      <c r="J521" s="50"/>
      <c r="K521" s="50"/>
      <c r="L521" s="50"/>
      <c r="M521" s="46"/>
    </row>
    <row r="522" spans="10:13" ht="16" x14ac:dyDescent="0.2">
      <c r="J522" s="50"/>
      <c r="K522" s="50"/>
      <c r="L522" s="50"/>
      <c r="M522" s="46"/>
    </row>
    <row r="523" spans="10:13" ht="16" x14ac:dyDescent="0.2">
      <c r="J523" s="50"/>
      <c r="K523" s="50"/>
      <c r="L523" s="50"/>
      <c r="M523" s="46"/>
    </row>
    <row r="524" spans="10:13" ht="16" x14ac:dyDescent="0.2">
      <c r="J524" s="50"/>
      <c r="K524" s="50"/>
      <c r="L524" s="50"/>
      <c r="M524" s="46"/>
    </row>
    <row r="525" spans="10:13" ht="16" x14ac:dyDescent="0.2">
      <c r="J525" s="50"/>
      <c r="K525" s="50"/>
      <c r="L525" s="50"/>
      <c r="M525" s="46"/>
    </row>
    <row r="526" spans="10:13" ht="16" x14ac:dyDescent="0.2">
      <c r="J526" s="50"/>
      <c r="K526" s="50"/>
      <c r="L526" s="50"/>
      <c r="M526" s="46"/>
    </row>
    <row r="527" spans="10:13" ht="16" x14ac:dyDescent="0.2">
      <c r="J527" s="50"/>
      <c r="K527" s="50"/>
      <c r="L527" s="50"/>
      <c r="M527" s="46"/>
    </row>
    <row r="528" spans="10:13" ht="16" x14ac:dyDescent="0.2">
      <c r="J528" s="50"/>
      <c r="K528" s="50"/>
      <c r="L528" s="50"/>
      <c r="M528" s="46"/>
    </row>
    <row r="529" spans="10:13" ht="16" x14ac:dyDescent="0.2">
      <c r="J529" s="50"/>
      <c r="K529" s="50"/>
      <c r="L529" s="50"/>
      <c r="M529" s="46"/>
    </row>
    <row r="530" spans="10:13" ht="16" x14ac:dyDescent="0.2">
      <c r="J530" s="50"/>
      <c r="K530" s="50"/>
      <c r="L530" s="50"/>
      <c r="M530" s="46"/>
    </row>
    <row r="531" spans="10:13" ht="16" x14ac:dyDescent="0.2">
      <c r="J531" s="50"/>
      <c r="K531" s="50"/>
      <c r="L531" s="50"/>
      <c r="M531" s="46"/>
    </row>
    <row r="532" spans="10:13" ht="16" x14ac:dyDescent="0.2">
      <c r="J532" s="50"/>
      <c r="K532" s="50"/>
      <c r="L532" s="50"/>
      <c r="M532" s="46"/>
    </row>
    <row r="533" spans="10:13" ht="16" x14ac:dyDescent="0.2">
      <c r="J533" s="50"/>
      <c r="K533" s="50"/>
      <c r="L533" s="50"/>
      <c r="M533" s="46"/>
    </row>
    <row r="534" spans="10:13" ht="16" x14ac:dyDescent="0.2">
      <c r="J534" s="50"/>
      <c r="K534" s="50"/>
      <c r="L534" s="50"/>
      <c r="M534" s="46"/>
    </row>
    <row r="535" spans="10:13" ht="16" x14ac:dyDescent="0.2">
      <c r="J535" s="50"/>
      <c r="K535" s="50"/>
      <c r="L535" s="50"/>
      <c r="M535" s="46"/>
    </row>
    <row r="536" spans="10:13" ht="16" x14ac:dyDescent="0.2">
      <c r="J536" s="50"/>
      <c r="K536" s="50"/>
      <c r="L536" s="50"/>
      <c r="M536" s="46"/>
    </row>
    <row r="537" spans="10:13" ht="16" x14ac:dyDescent="0.2">
      <c r="J537" s="50"/>
      <c r="K537" s="50"/>
      <c r="L537" s="50"/>
      <c r="M537" s="46"/>
    </row>
    <row r="538" spans="10:13" ht="16" x14ac:dyDescent="0.2">
      <c r="J538" s="50"/>
      <c r="K538" s="50"/>
      <c r="L538" s="50"/>
      <c r="M538" s="46"/>
    </row>
    <row r="539" spans="10:13" ht="16" x14ac:dyDescent="0.2">
      <c r="J539" s="50"/>
      <c r="K539" s="50"/>
      <c r="L539" s="50"/>
      <c r="M539" s="46"/>
    </row>
    <row r="540" spans="10:13" ht="16" x14ac:dyDescent="0.2">
      <c r="J540" s="50"/>
      <c r="K540" s="50"/>
      <c r="L540" s="50"/>
      <c r="M540" s="46"/>
    </row>
    <row r="541" spans="10:13" ht="16" x14ac:dyDescent="0.2">
      <c r="J541" s="50"/>
      <c r="K541" s="50"/>
      <c r="L541" s="50"/>
      <c r="M541" s="46"/>
    </row>
    <row r="542" spans="10:13" ht="16" x14ac:dyDescent="0.2">
      <c r="J542" s="50"/>
      <c r="K542" s="50"/>
      <c r="L542" s="50"/>
      <c r="M542" s="46"/>
    </row>
    <row r="543" spans="10:13" ht="16" x14ac:dyDescent="0.2">
      <c r="J543" s="50"/>
      <c r="K543" s="50"/>
      <c r="L543" s="50"/>
      <c r="M543" s="46"/>
    </row>
    <row r="544" spans="10:13" ht="16" x14ac:dyDescent="0.2">
      <c r="J544" s="50"/>
      <c r="K544" s="50"/>
      <c r="L544" s="50"/>
      <c r="M544" s="46"/>
    </row>
    <row r="545" spans="10:13" ht="16" x14ac:dyDescent="0.2">
      <c r="J545" s="50"/>
      <c r="K545" s="50"/>
      <c r="L545" s="50"/>
      <c r="M545" s="46"/>
    </row>
    <row r="546" spans="10:13" ht="16" x14ac:dyDescent="0.2">
      <c r="J546" s="50"/>
      <c r="K546" s="50"/>
      <c r="L546" s="50"/>
      <c r="M546" s="46"/>
    </row>
    <row r="547" spans="10:13" ht="16" x14ac:dyDescent="0.2">
      <c r="J547" s="50"/>
      <c r="K547" s="50"/>
      <c r="L547" s="50"/>
      <c r="M547" s="46"/>
    </row>
    <row r="548" spans="10:13" ht="16" x14ac:dyDescent="0.2">
      <c r="J548" s="50"/>
      <c r="K548" s="50"/>
      <c r="L548" s="50"/>
      <c r="M548" s="46"/>
    </row>
    <row r="549" spans="10:13" ht="16" x14ac:dyDescent="0.2">
      <c r="J549" s="50"/>
      <c r="K549" s="50"/>
      <c r="L549" s="50"/>
      <c r="M549" s="46"/>
    </row>
    <row r="550" spans="10:13" ht="16" x14ac:dyDescent="0.2">
      <c r="J550" s="50"/>
      <c r="K550" s="50"/>
      <c r="L550" s="50"/>
      <c r="M550" s="46"/>
    </row>
    <row r="551" spans="10:13" ht="16" x14ac:dyDescent="0.2">
      <c r="J551" s="50"/>
      <c r="K551" s="50"/>
      <c r="L551" s="50"/>
      <c r="M551" s="46"/>
    </row>
    <row r="552" spans="10:13" ht="16" x14ac:dyDescent="0.2">
      <c r="J552" s="50"/>
      <c r="K552" s="50"/>
      <c r="L552" s="50"/>
      <c r="M552" s="46"/>
    </row>
    <row r="553" spans="10:13" ht="16" x14ac:dyDescent="0.2">
      <c r="J553" s="50"/>
      <c r="K553" s="50"/>
      <c r="L553" s="50"/>
      <c r="M553" s="46"/>
    </row>
    <row r="554" spans="10:13" ht="16" x14ac:dyDescent="0.2">
      <c r="J554" s="50"/>
      <c r="K554" s="50"/>
      <c r="L554" s="50"/>
      <c r="M554" s="46"/>
    </row>
    <row r="555" spans="10:13" ht="16" x14ac:dyDescent="0.2">
      <c r="J555" s="50"/>
      <c r="K555" s="50"/>
      <c r="L555" s="50"/>
      <c r="M555" s="46"/>
    </row>
    <row r="556" spans="10:13" ht="16" x14ac:dyDescent="0.2">
      <c r="J556" s="50"/>
      <c r="K556" s="50"/>
      <c r="L556" s="50"/>
      <c r="M556" s="46"/>
    </row>
    <row r="557" spans="10:13" ht="16" x14ac:dyDescent="0.2">
      <c r="J557" s="50"/>
      <c r="K557" s="50"/>
      <c r="L557" s="50"/>
      <c r="M557" s="46"/>
    </row>
    <row r="558" spans="10:13" ht="16" x14ac:dyDescent="0.2">
      <c r="J558" s="50"/>
      <c r="K558" s="50"/>
      <c r="L558" s="50"/>
      <c r="M558" s="46"/>
    </row>
    <row r="559" spans="10:13" ht="16" x14ac:dyDescent="0.2">
      <c r="J559" s="50"/>
      <c r="K559" s="50"/>
      <c r="L559" s="50"/>
      <c r="M559" s="46"/>
    </row>
    <row r="560" spans="10:13" ht="16" x14ac:dyDescent="0.2">
      <c r="J560" s="50"/>
      <c r="K560" s="50"/>
      <c r="L560" s="50"/>
      <c r="M560" s="46"/>
    </row>
    <row r="561" spans="10:13" ht="16" x14ac:dyDescent="0.2">
      <c r="J561" s="50"/>
      <c r="K561" s="50"/>
      <c r="L561" s="50"/>
      <c r="M561" s="46"/>
    </row>
    <row r="562" spans="10:13" ht="16" x14ac:dyDescent="0.2">
      <c r="J562" s="50"/>
      <c r="K562" s="50"/>
      <c r="L562" s="50"/>
      <c r="M562" s="46"/>
    </row>
    <row r="563" spans="10:13" ht="16" x14ac:dyDescent="0.2">
      <c r="J563" s="50"/>
      <c r="K563" s="50"/>
      <c r="L563" s="50"/>
      <c r="M563" s="46"/>
    </row>
    <row r="564" spans="10:13" ht="16" x14ac:dyDescent="0.2">
      <c r="J564" s="50"/>
      <c r="K564" s="50"/>
      <c r="L564" s="50"/>
      <c r="M564" s="46"/>
    </row>
    <row r="565" spans="10:13" ht="16" x14ac:dyDescent="0.2">
      <c r="J565" s="50"/>
      <c r="K565" s="50"/>
      <c r="L565" s="50"/>
      <c r="M565" s="46"/>
    </row>
    <row r="566" spans="10:13" ht="16" x14ac:dyDescent="0.2">
      <c r="J566" s="50"/>
      <c r="K566" s="50"/>
      <c r="L566" s="50"/>
      <c r="M566" s="46"/>
    </row>
    <row r="567" spans="10:13" ht="16" x14ac:dyDescent="0.2">
      <c r="J567" s="50"/>
      <c r="K567" s="50"/>
      <c r="L567" s="50"/>
      <c r="M567" s="46"/>
    </row>
    <row r="568" spans="10:13" ht="16" x14ac:dyDescent="0.2">
      <c r="J568" s="50"/>
      <c r="K568" s="50"/>
      <c r="L568" s="50"/>
      <c r="M568" s="46"/>
    </row>
    <row r="569" spans="10:13" ht="16" x14ac:dyDescent="0.2">
      <c r="J569" s="50"/>
      <c r="K569" s="50"/>
      <c r="L569" s="50"/>
      <c r="M569" s="46"/>
    </row>
    <row r="570" spans="10:13" ht="16" x14ac:dyDescent="0.2">
      <c r="J570" s="50"/>
      <c r="K570" s="50"/>
      <c r="L570" s="50"/>
      <c r="M570" s="46"/>
    </row>
    <row r="571" spans="10:13" ht="16" x14ac:dyDescent="0.2">
      <c r="J571" s="50"/>
      <c r="K571" s="50"/>
      <c r="L571" s="50"/>
      <c r="M571" s="46"/>
    </row>
    <row r="572" spans="10:13" ht="16" x14ac:dyDescent="0.2">
      <c r="J572" s="50"/>
      <c r="K572" s="50"/>
      <c r="L572" s="50"/>
      <c r="M572" s="46"/>
    </row>
    <row r="573" spans="10:13" ht="16" x14ac:dyDescent="0.2">
      <c r="J573" s="50"/>
      <c r="K573" s="50"/>
      <c r="L573" s="50"/>
      <c r="M573" s="46"/>
    </row>
    <row r="574" spans="10:13" ht="16" x14ac:dyDescent="0.2">
      <c r="J574" s="50"/>
      <c r="K574" s="50"/>
      <c r="L574" s="50"/>
      <c r="M574" s="46"/>
    </row>
    <row r="575" spans="10:13" ht="16" x14ac:dyDescent="0.2">
      <c r="J575" s="50"/>
      <c r="K575" s="50"/>
      <c r="L575" s="50"/>
      <c r="M575" s="46"/>
    </row>
    <row r="576" spans="10:13" ht="16" x14ac:dyDescent="0.2">
      <c r="J576" s="50"/>
      <c r="K576" s="50"/>
      <c r="L576" s="50"/>
      <c r="M576" s="46"/>
    </row>
    <row r="577" spans="10:13" ht="16" x14ac:dyDescent="0.2">
      <c r="J577" s="50"/>
      <c r="K577" s="50"/>
      <c r="L577" s="50"/>
      <c r="M577" s="46"/>
    </row>
    <row r="578" spans="10:13" ht="16" x14ac:dyDescent="0.2">
      <c r="J578" s="50"/>
      <c r="K578" s="50"/>
      <c r="L578" s="50"/>
      <c r="M578" s="46"/>
    </row>
    <row r="579" spans="10:13" ht="16" x14ac:dyDescent="0.2">
      <c r="J579" s="50"/>
      <c r="K579" s="50"/>
      <c r="L579" s="50"/>
      <c r="M579" s="46"/>
    </row>
    <row r="580" spans="10:13" ht="16" x14ac:dyDescent="0.2">
      <c r="J580" s="50"/>
      <c r="K580" s="50"/>
      <c r="L580" s="50"/>
      <c r="M580" s="46"/>
    </row>
    <row r="581" spans="10:13" ht="16" x14ac:dyDescent="0.2">
      <c r="J581" s="50"/>
      <c r="K581" s="50"/>
      <c r="L581" s="50"/>
      <c r="M581" s="46"/>
    </row>
    <row r="582" spans="10:13" ht="16" x14ac:dyDescent="0.2">
      <c r="J582" s="50"/>
      <c r="K582" s="50"/>
      <c r="L582" s="50"/>
      <c r="M582" s="46"/>
    </row>
    <row r="583" spans="10:13" ht="16" x14ac:dyDescent="0.2">
      <c r="J583" s="50"/>
      <c r="K583" s="50"/>
      <c r="L583" s="50"/>
      <c r="M583" s="46"/>
    </row>
    <row r="584" spans="10:13" ht="16" x14ac:dyDescent="0.2">
      <c r="J584" s="50"/>
      <c r="K584" s="50"/>
      <c r="L584" s="50"/>
      <c r="M584" s="46"/>
    </row>
    <row r="585" spans="10:13" ht="16" x14ac:dyDescent="0.2">
      <c r="J585" s="50"/>
      <c r="K585" s="50"/>
      <c r="L585" s="50"/>
      <c r="M585" s="46"/>
    </row>
    <row r="586" spans="10:13" ht="16" x14ac:dyDescent="0.2">
      <c r="J586" s="50"/>
      <c r="K586" s="50"/>
      <c r="L586" s="50"/>
      <c r="M586" s="46"/>
    </row>
    <row r="587" spans="10:13" ht="16" x14ac:dyDescent="0.2">
      <c r="J587" s="50"/>
      <c r="K587" s="50"/>
      <c r="L587" s="50"/>
      <c r="M587" s="46"/>
    </row>
    <row r="588" spans="10:13" ht="16" x14ac:dyDescent="0.2">
      <c r="J588" s="50"/>
      <c r="K588" s="50"/>
      <c r="L588" s="50"/>
      <c r="M588" s="46"/>
    </row>
    <row r="589" spans="10:13" ht="16" x14ac:dyDescent="0.2">
      <c r="J589" s="50"/>
      <c r="K589" s="50"/>
      <c r="L589" s="50"/>
      <c r="M589" s="46"/>
    </row>
    <row r="590" spans="10:13" ht="16" x14ac:dyDescent="0.2">
      <c r="J590" s="50"/>
      <c r="K590" s="50"/>
      <c r="L590" s="50"/>
      <c r="M590" s="46"/>
    </row>
    <row r="591" spans="10:13" ht="16" x14ac:dyDescent="0.2">
      <c r="J591" s="50"/>
      <c r="K591" s="50"/>
      <c r="L591" s="50"/>
      <c r="M591" s="46"/>
    </row>
    <row r="592" spans="10:13" ht="16" x14ac:dyDescent="0.2">
      <c r="J592" s="50"/>
      <c r="K592" s="50"/>
      <c r="L592" s="50"/>
      <c r="M592" s="46"/>
    </row>
    <row r="593" spans="10:13" ht="16" x14ac:dyDescent="0.2">
      <c r="J593" s="50"/>
      <c r="K593" s="50"/>
      <c r="L593" s="50"/>
      <c r="M593" s="46"/>
    </row>
    <row r="594" spans="10:13" ht="16" x14ac:dyDescent="0.2">
      <c r="J594" s="50"/>
      <c r="K594" s="50"/>
      <c r="L594" s="50"/>
      <c r="M594" s="46"/>
    </row>
    <row r="595" spans="10:13" ht="16" x14ac:dyDescent="0.2">
      <c r="J595" s="50"/>
      <c r="K595" s="50"/>
      <c r="L595" s="50"/>
      <c r="M595" s="46"/>
    </row>
    <row r="596" spans="10:13" ht="16" x14ac:dyDescent="0.2">
      <c r="J596" s="50"/>
      <c r="K596" s="50"/>
      <c r="L596" s="50"/>
      <c r="M596" s="46"/>
    </row>
    <row r="597" spans="10:13" ht="16" x14ac:dyDescent="0.2">
      <c r="J597" s="50"/>
      <c r="K597" s="50"/>
      <c r="L597" s="50"/>
      <c r="M597" s="46"/>
    </row>
    <row r="598" spans="10:13" ht="16" x14ac:dyDescent="0.2">
      <c r="J598" s="50"/>
      <c r="K598" s="50"/>
      <c r="L598" s="50"/>
      <c r="M598" s="46"/>
    </row>
    <row r="599" spans="10:13" ht="16" x14ac:dyDescent="0.2">
      <c r="J599" s="50"/>
      <c r="K599" s="50"/>
      <c r="L599" s="50"/>
      <c r="M599" s="46"/>
    </row>
    <row r="600" spans="10:13" ht="16" x14ac:dyDescent="0.2">
      <c r="J600" s="50"/>
      <c r="K600" s="50"/>
      <c r="L600" s="50"/>
      <c r="M600" s="46"/>
    </row>
    <row r="601" spans="10:13" ht="16" x14ac:dyDescent="0.2">
      <c r="J601" s="50"/>
      <c r="K601" s="50"/>
      <c r="L601" s="50"/>
      <c r="M601" s="46"/>
    </row>
    <row r="602" spans="10:13" ht="16" x14ac:dyDescent="0.2">
      <c r="J602" s="50"/>
      <c r="K602" s="50"/>
      <c r="L602" s="50"/>
      <c r="M602" s="46"/>
    </row>
    <row r="603" spans="10:13" ht="16" x14ac:dyDescent="0.2">
      <c r="J603" s="50"/>
      <c r="K603" s="50"/>
      <c r="L603" s="50"/>
      <c r="M603" s="46"/>
    </row>
    <row r="604" spans="10:13" ht="16" x14ac:dyDescent="0.2">
      <c r="J604" s="50"/>
      <c r="K604" s="50"/>
      <c r="L604" s="50"/>
      <c r="M604" s="46"/>
    </row>
    <row r="605" spans="10:13" ht="16" x14ac:dyDescent="0.2">
      <c r="J605" s="50"/>
      <c r="K605" s="50"/>
      <c r="L605" s="50"/>
      <c r="M605" s="46"/>
    </row>
    <row r="606" spans="10:13" ht="16" x14ac:dyDescent="0.2">
      <c r="J606" s="50"/>
      <c r="K606" s="50"/>
      <c r="L606" s="50"/>
      <c r="M606" s="46"/>
    </row>
    <row r="607" spans="10:13" ht="16" x14ac:dyDescent="0.2">
      <c r="J607" s="50"/>
      <c r="K607" s="50"/>
      <c r="L607" s="50"/>
      <c r="M607" s="46"/>
    </row>
    <row r="608" spans="10:13" ht="16" x14ac:dyDescent="0.2">
      <c r="J608" s="50"/>
      <c r="K608" s="50"/>
      <c r="L608" s="50"/>
      <c r="M608" s="46"/>
    </row>
    <row r="609" spans="10:13" ht="16" x14ac:dyDescent="0.2">
      <c r="J609" s="50"/>
      <c r="K609" s="50"/>
      <c r="L609" s="50"/>
      <c r="M609" s="46"/>
    </row>
    <row r="610" spans="10:13" ht="16" x14ac:dyDescent="0.2">
      <c r="J610" s="50"/>
      <c r="K610" s="50"/>
      <c r="L610" s="50"/>
      <c r="M610" s="46"/>
    </row>
    <row r="611" spans="10:13" ht="16" x14ac:dyDescent="0.2">
      <c r="J611" s="50"/>
      <c r="K611" s="50"/>
      <c r="L611" s="50"/>
      <c r="M611" s="46"/>
    </row>
    <row r="612" spans="10:13" ht="16" x14ac:dyDescent="0.2">
      <c r="J612" s="50"/>
      <c r="K612" s="50"/>
      <c r="L612" s="50"/>
      <c r="M612" s="46"/>
    </row>
    <row r="613" spans="10:13" ht="16" x14ac:dyDescent="0.2">
      <c r="J613" s="50"/>
      <c r="K613" s="50"/>
      <c r="L613" s="50"/>
      <c r="M613" s="46"/>
    </row>
    <row r="614" spans="10:13" ht="16" x14ac:dyDescent="0.2">
      <c r="J614" s="50"/>
      <c r="K614" s="50"/>
      <c r="L614" s="50"/>
      <c r="M614" s="46"/>
    </row>
    <row r="615" spans="10:13" ht="16" x14ac:dyDescent="0.2">
      <c r="J615" s="50"/>
      <c r="K615" s="50"/>
      <c r="L615" s="50"/>
      <c r="M615" s="46"/>
    </row>
    <row r="616" spans="10:13" ht="16" x14ac:dyDescent="0.2">
      <c r="J616" s="50"/>
      <c r="K616" s="50"/>
      <c r="L616" s="50"/>
      <c r="M616" s="46"/>
    </row>
    <row r="617" spans="10:13" ht="16" x14ac:dyDescent="0.2">
      <c r="J617" s="50"/>
      <c r="K617" s="50"/>
      <c r="L617" s="50"/>
      <c r="M617" s="46"/>
    </row>
    <row r="618" spans="10:13" ht="16" x14ac:dyDescent="0.2">
      <c r="J618" s="50"/>
      <c r="K618" s="50"/>
      <c r="L618" s="50"/>
      <c r="M618" s="46"/>
    </row>
    <row r="619" spans="10:13" ht="16" x14ac:dyDescent="0.2">
      <c r="J619" s="50"/>
      <c r="K619" s="50"/>
      <c r="L619" s="50"/>
      <c r="M619" s="46"/>
    </row>
    <row r="620" spans="10:13" ht="16" x14ac:dyDescent="0.2">
      <c r="J620" s="50"/>
      <c r="K620" s="50"/>
      <c r="L620" s="50"/>
      <c r="M620" s="46"/>
    </row>
    <row r="621" spans="10:13" ht="16" x14ac:dyDescent="0.2">
      <c r="J621" s="50"/>
      <c r="K621" s="50"/>
      <c r="L621" s="50"/>
      <c r="M621" s="46"/>
    </row>
    <row r="622" spans="10:13" ht="16" x14ac:dyDescent="0.2">
      <c r="J622" s="50"/>
      <c r="K622" s="50"/>
      <c r="L622" s="50"/>
      <c r="M622" s="46"/>
    </row>
    <row r="623" spans="10:13" ht="16" x14ac:dyDescent="0.2">
      <c r="J623" s="50"/>
      <c r="K623" s="50"/>
      <c r="L623" s="50"/>
      <c r="M623" s="46"/>
    </row>
    <row r="624" spans="10:13" ht="16" x14ac:dyDescent="0.2">
      <c r="J624" s="50"/>
      <c r="K624" s="50"/>
      <c r="L624" s="50"/>
      <c r="M624" s="46"/>
    </row>
    <row r="625" spans="10:13" ht="16" x14ac:dyDescent="0.2">
      <c r="J625" s="50"/>
      <c r="K625" s="50"/>
      <c r="L625" s="50"/>
      <c r="M625" s="46"/>
    </row>
    <row r="626" spans="10:13" ht="16" x14ac:dyDescent="0.2">
      <c r="J626" s="50"/>
      <c r="K626" s="50"/>
      <c r="L626" s="50"/>
      <c r="M626" s="46"/>
    </row>
    <row r="627" spans="10:13" ht="16" x14ac:dyDescent="0.2">
      <c r="J627" s="50"/>
      <c r="K627" s="50"/>
      <c r="L627" s="50"/>
      <c r="M627" s="46"/>
    </row>
    <row r="628" spans="10:13" ht="16" x14ac:dyDescent="0.2">
      <c r="J628" s="50"/>
      <c r="K628" s="50"/>
      <c r="L628" s="50"/>
      <c r="M628" s="46"/>
    </row>
    <row r="629" spans="10:13" ht="16" x14ac:dyDescent="0.2">
      <c r="J629" s="50"/>
      <c r="K629" s="50"/>
      <c r="L629" s="50"/>
      <c r="M629" s="46"/>
    </row>
    <row r="630" spans="10:13" ht="16" x14ac:dyDescent="0.2">
      <c r="J630" s="50"/>
      <c r="K630" s="50"/>
      <c r="L630" s="50"/>
      <c r="M630" s="46"/>
    </row>
    <row r="631" spans="10:13" ht="16" x14ac:dyDescent="0.2">
      <c r="J631" s="50"/>
      <c r="K631" s="50"/>
      <c r="L631" s="50"/>
      <c r="M631" s="46"/>
    </row>
    <row r="632" spans="10:13" ht="16" x14ac:dyDescent="0.2">
      <c r="J632" s="50"/>
      <c r="K632" s="50"/>
      <c r="L632" s="50"/>
      <c r="M632" s="46"/>
    </row>
    <row r="633" spans="10:13" ht="16" x14ac:dyDescent="0.2">
      <c r="J633" s="50"/>
      <c r="K633" s="50"/>
      <c r="L633" s="50"/>
      <c r="M633" s="46"/>
    </row>
    <row r="634" spans="10:13" ht="16" x14ac:dyDescent="0.2">
      <c r="J634" s="50"/>
      <c r="K634" s="50"/>
      <c r="L634" s="50"/>
      <c r="M634" s="46"/>
    </row>
    <row r="635" spans="10:13" ht="16" x14ac:dyDescent="0.2">
      <c r="J635" s="50"/>
      <c r="K635" s="50"/>
      <c r="L635" s="50"/>
      <c r="M635" s="46"/>
    </row>
    <row r="636" spans="10:13" ht="16" x14ac:dyDescent="0.2">
      <c r="J636" s="50"/>
      <c r="K636" s="50"/>
      <c r="L636" s="50"/>
      <c r="M636" s="46"/>
    </row>
    <row r="637" spans="10:13" ht="16" x14ac:dyDescent="0.2">
      <c r="J637" s="50"/>
      <c r="K637" s="50"/>
      <c r="L637" s="50"/>
      <c r="M637" s="46"/>
    </row>
    <row r="638" spans="10:13" ht="16" x14ac:dyDescent="0.2">
      <c r="J638" s="50"/>
      <c r="K638" s="50"/>
      <c r="L638" s="50"/>
      <c r="M638" s="46"/>
    </row>
    <row r="639" spans="10:13" ht="16" x14ac:dyDescent="0.2">
      <c r="J639" s="50"/>
      <c r="K639" s="50"/>
      <c r="L639" s="50"/>
      <c r="M639" s="46"/>
    </row>
    <row r="640" spans="10:13" ht="16" x14ac:dyDescent="0.2">
      <c r="J640" s="50"/>
      <c r="K640" s="50"/>
      <c r="L640" s="50"/>
      <c r="M640" s="46"/>
    </row>
    <row r="641" spans="10:13" ht="16" x14ac:dyDescent="0.2">
      <c r="J641" s="50"/>
      <c r="K641" s="50"/>
      <c r="L641" s="50"/>
      <c r="M641" s="46"/>
    </row>
    <row r="642" spans="10:13" ht="16" x14ac:dyDescent="0.2">
      <c r="J642" s="50"/>
      <c r="K642" s="50"/>
      <c r="L642" s="50"/>
      <c r="M642" s="46"/>
    </row>
    <row r="643" spans="10:13" ht="16" x14ac:dyDescent="0.2">
      <c r="J643" s="50"/>
      <c r="K643" s="50"/>
      <c r="L643" s="50"/>
      <c r="M643" s="46"/>
    </row>
    <row r="644" spans="10:13" ht="16" x14ac:dyDescent="0.2">
      <c r="J644" s="50"/>
      <c r="K644" s="50"/>
      <c r="L644" s="50"/>
      <c r="M644" s="46"/>
    </row>
    <row r="645" spans="10:13" ht="16" x14ac:dyDescent="0.2">
      <c r="J645" s="50"/>
      <c r="K645" s="50"/>
      <c r="L645" s="50"/>
      <c r="M645" s="46"/>
    </row>
    <row r="646" spans="10:13" ht="16" x14ac:dyDescent="0.2">
      <c r="J646" s="50"/>
      <c r="K646" s="50"/>
      <c r="L646" s="50"/>
      <c r="M646" s="46"/>
    </row>
    <row r="647" spans="10:13" ht="16" x14ac:dyDescent="0.2">
      <c r="J647" s="50"/>
      <c r="K647" s="50"/>
      <c r="L647" s="50"/>
      <c r="M647" s="46"/>
    </row>
    <row r="648" spans="10:13" ht="16" x14ac:dyDescent="0.2">
      <c r="J648" s="50"/>
      <c r="K648" s="50"/>
      <c r="L648" s="50"/>
      <c r="M648" s="46"/>
    </row>
    <row r="649" spans="10:13" ht="16" x14ac:dyDescent="0.2">
      <c r="J649" s="50"/>
      <c r="K649" s="50"/>
      <c r="L649" s="50"/>
      <c r="M649" s="46"/>
    </row>
    <row r="650" spans="10:13" ht="16" x14ac:dyDescent="0.2">
      <c r="J650" s="50"/>
      <c r="K650" s="50"/>
      <c r="L650" s="50"/>
      <c r="M650" s="46"/>
    </row>
    <row r="651" spans="10:13" ht="16" x14ac:dyDescent="0.2">
      <c r="J651" s="50"/>
      <c r="K651" s="50"/>
      <c r="L651" s="50"/>
      <c r="M651" s="46"/>
    </row>
    <row r="652" spans="10:13" ht="16" x14ac:dyDescent="0.2">
      <c r="J652" s="50"/>
      <c r="K652" s="50"/>
      <c r="L652" s="50"/>
      <c r="M652" s="46"/>
    </row>
    <row r="653" spans="10:13" ht="16" x14ac:dyDescent="0.2">
      <c r="J653" s="50"/>
      <c r="K653" s="50"/>
      <c r="L653" s="50"/>
      <c r="M653" s="46"/>
    </row>
    <row r="654" spans="10:13" ht="16" x14ac:dyDescent="0.2">
      <c r="J654" s="50"/>
      <c r="K654" s="50"/>
      <c r="L654" s="50"/>
      <c r="M654" s="46"/>
    </row>
    <row r="655" spans="10:13" ht="16" x14ac:dyDescent="0.2">
      <c r="J655" s="50"/>
      <c r="K655" s="50"/>
      <c r="L655" s="50"/>
      <c r="M655" s="46"/>
    </row>
    <row r="656" spans="10:13" ht="16" x14ac:dyDescent="0.2">
      <c r="J656" s="50"/>
      <c r="K656" s="50"/>
      <c r="L656" s="50"/>
      <c r="M656" s="46"/>
    </row>
    <row r="657" spans="10:13" ht="16" x14ac:dyDescent="0.2">
      <c r="J657" s="50"/>
      <c r="K657" s="50"/>
      <c r="L657" s="50"/>
      <c r="M657" s="46"/>
    </row>
    <row r="658" spans="10:13" ht="16" x14ac:dyDescent="0.2">
      <c r="J658" s="50"/>
      <c r="K658" s="50"/>
      <c r="L658" s="50"/>
      <c r="M658" s="46"/>
    </row>
    <row r="659" spans="10:13" ht="16" x14ac:dyDescent="0.2">
      <c r="J659" s="50"/>
      <c r="K659" s="50"/>
      <c r="L659" s="50"/>
      <c r="M659" s="46"/>
    </row>
    <row r="660" spans="10:13" ht="16" x14ac:dyDescent="0.2">
      <c r="J660" s="50"/>
      <c r="K660" s="50"/>
      <c r="L660" s="50"/>
      <c r="M660" s="46"/>
    </row>
    <row r="661" spans="10:13" ht="16" x14ac:dyDescent="0.2">
      <c r="J661" s="50"/>
      <c r="K661" s="50"/>
      <c r="L661" s="50"/>
      <c r="M661" s="46"/>
    </row>
    <row r="662" spans="10:13" ht="16" x14ac:dyDescent="0.2">
      <c r="J662" s="50"/>
      <c r="K662" s="50"/>
      <c r="L662" s="50"/>
      <c r="M662" s="46"/>
    </row>
    <row r="663" spans="10:13" ht="16" x14ac:dyDescent="0.2">
      <c r="J663" s="50"/>
      <c r="K663" s="50"/>
      <c r="L663" s="50"/>
      <c r="M663" s="46"/>
    </row>
    <row r="664" spans="10:13" ht="16" x14ac:dyDescent="0.2">
      <c r="J664" s="50"/>
      <c r="K664" s="50"/>
      <c r="L664" s="50"/>
      <c r="M664" s="46"/>
    </row>
    <row r="665" spans="10:13" ht="16" x14ac:dyDescent="0.2">
      <c r="J665" s="50"/>
      <c r="K665" s="50"/>
      <c r="L665" s="50"/>
      <c r="M665" s="46"/>
    </row>
    <row r="666" spans="10:13" ht="16" x14ac:dyDescent="0.2">
      <c r="J666" s="50"/>
      <c r="K666" s="50"/>
      <c r="L666" s="50"/>
      <c r="M666" s="46"/>
    </row>
    <row r="667" spans="10:13" ht="16" x14ac:dyDescent="0.2">
      <c r="J667" s="50"/>
      <c r="K667" s="50"/>
      <c r="L667" s="50"/>
      <c r="M667" s="46"/>
    </row>
    <row r="668" spans="10:13" ht="16" x14ac:dyDescent="0.2">
      <c r="J668" s="50"/>
      <c r="K668" s="50"/>
      <c r="L668" s="50"/>
      <c r="M668" s="46"/>
    </row>
    <row r="669" spans="10:13" ht="16" x14ac:dyDescent="0.2">
      <c r="J669" s="50"/>
      <c r="K669" s="50"/>
      <c r="L669" s="50"/>
      <c r="M669" s="46"/>
    </row>
    <row r="670" spans="10:13" ht="16" x14ac:dyDescent="0.2">
      <c r="J670" s="50"/>
      <c r="K670" s="50"/>
      <c r="L670" s="50"/>
      <c r="M670" s="46"/>
    </row>
    <row r="671" spans="10:13" ht="16" x14ac:dyDescent="0.2">
      <c r="J671" s="50"/>
      <c r="K671" s="50"/>
      <c r="L671" s="50"/>
      <c r="M671" s="46"/>
    </row>
    <row r="672" spans="10:13" ht="16" x14ac:dyDescent="0.2">
      <c r="J672" s="50"/>
      <c r="K672" s="50"/>
      <c r="L672" s="50"/>
      <c r="M672" s="46"/>
    </row>
    <row r="673" spans="10:13" ht="16" x14ac:dyDescent="0.2">
      <c r="J673" s="50"/>
      <c r="K673" s="50"/>
      <c r="L673" s="50"/>
      <c r="M673" s="46"/>
    </row>
    <row r="674" spans="10:13" ht="16" x14ac:dyDescent="0.2">
      <c r="J674" s="50"/>
      <c r="K674" s="50"/>
      <c r="L674" s="50"/>
      <c r="M674" s="46"/>
    </row>
    <row r="675" spans="10:13" ht="16" x14ac:dyDescent="0.2">
      <c r="J675" s="50"/>
      <c r="K675" s="50"/>
      <c r="L675" s="50"/>
      <c r="M675" s="46"/>
    </row>
    <row r="676" spans="10:13" ht="16" x14ac:dyDescent="0.2">
      <c r="J676" s="50"/>
      <c r="K676" s="50"/>
      <c r="L676" s="50"/>
      <c r="M676" s="46"/>
    </row>
    <row r="677" spans="10:13" ht="16" x14ac:dyDescent="0.2">
      <c r="J677" s="50"/>
      <c r="K677" s="50"/>
      <c r="L677" s="50"/>
      <c r="M677" s="46"/>
    </row>
    <row r="678" spans="10:13" ht="16" x14ac:dyDescent="0.2">
      <c r="J678" s="50"/>
      <c r="K678" s="50"/>
      <c r="L678" s="50"/>
      <c r="M678" s="46"/>
    </row>
    <row r="679" spans="10:13" ht="16" x14ac:dyDescent="0.2">
      <c r="J679" s="50"/>
      <c r="K679" s="50"/>
      <c r="L679" s="50"/>
      <c r="M679" s="46"/>
    </row>
    <row r="680" spans="10:13" ht="16" x14ac:dyDescent="0.2">
      <c r="J680" s="50"/>
      <c r="K680" s="50"/>
      <c r="L680" s="50"/>
      <c r="M680" s="46"/>
    </row>
    <row r="681" spans="10:13" ht="16" x14ac:dyDescent="0.2">
      <c r="J681" s="50"/>
      <c r="K681" s="50"/>
      <c r="L681" s="50"/>
      <c r="M681" s="46"/>
    </row>
    <row r="682" spans="10:13" ht="16" x14ac:dyDescent="0.2">
      <c r="J682" s="50"/>
      <c r="K682" s="50"/>
      <c r="L682" s="50"/>
      <c r="M682" s="46"/>
    </row>
    <row r="683" spans="10:13" ht="16" x14ac:dyDescent="0.2">
      <c r="J683" s="50"/>
      <c r="K683" s="50"/>
      <c r="L683" s="50"/>
      <c r="M683" s="46"/>
    </row>
    <row r="684" spans="10:13" ht="16" x14ac:dyDescent="0.2">
      <c r="J684" s="50"/>
      <c r="K684" s="50"/>
      <c r="L684" s="50"/>
      <c r="M684" s="46"/>
    </row>
    <row r="685" spans="10:13" ht="16" x14ac:dyDescent="0.2">
      <c r="J685" s="50"/>
      <c r="K685" s="50"/>
      <c r="L685" s="50"/>
      <c r="M685" s="46"/>
    </row>
    <row r="686" spans="10:13" ht="16" x14ac:dyDescent="0.2">
      <c r="J686" s="50"/>
      <c r="K686" s="50"/>
      <c r="L686" s="50"/>
      <c r="M686" s="46"/>
    </row>
    <row r="687" spans="10:13" ht="16" x14ac:dyDescent="0.2">
      <c r="J687" s="50"/>
      <c r="K687" s="50"/>
      <c r="L687" s="50"/>
      <c r="M687" s="46"/>
    </row>
    <row r="688" spans="10:13" ht="16" x14ac:dyDescent="0.2">
      <c r="J688" s="50"/>
      <c r="K688" s="50"/>
      <c r="L688" s="50"/>
      <c r="M688" s="46"/>
    </row>
    <row r="689" spans="10:13" ht="16" x14ac:dyDescent="0.2">
      <c r="J689" s="50"/>
      <c r="K689" s="50"/>
      <c r="L689" s="50"/>
      <c r="M689" s="46"/>
    </row>
    <row r="690" spans="10:13" ht="16" x14ac:dyDescent="0.2">
      <c r="J690" s="50"/>
      <c r="K690" s="50"/>
      <c r="L690" s="50"/>
      <c r="M690" s="46"/>
    </row>
    <row r="691" spans="10:13" ht="16" x14ac:dyDescent="0.2">
      <c r="J691" s="50"/>
      <c r="K691" s="50"/>
      <c r="L691" s="50"/>
      <c r="M691" s="46"/>
    </row>
    <row r="692" spans="10:13" ht="16" x14ac:dyDescent="0.2">
      <c r="J692" s="50"/>
      <c r="K692" s="50"/>
      <c r="L692" s="50"/>
      <c r="M692" s="46"/>
    </row>
    <row r="693" spans="10:13" ht="16" x14ac:dyDescent="0.2">
      <c r="J693" s="50"/>
      <c r="K693" s="50"/>
      <c r="L693" s="50"/>
      <c r="M693" s="46"/>
    </row>
    <row r="694" spans="10:13" ht="16" x14ac:dyDescent="0.2">
      <c r="J694" s="50"/>
      <c r="K694" s="50"/>
      <c r="L694" s="50"/>
      <c r="M694" s="46"/>
    </row>
    <row r="695" spans="10:13" ht="16" x14ac:dyDescent="0.2">
      <c r="J695" s="50"/>
      <c r="K695" s="50"/>
      <c r="L695" s="50"/>
      <c r="M695" s="46"/>
    </row>
    <row r="696" spans="10:13" ht="16" x14ac:dyDescent="0.2">
      <c r="J696" s="50"/>
      <c r="K696" s="50"/>
      <c r="L696" s="50"/>
      <c r="M696" s="46"/>
    </row>
    <row r="697" spans="10:13" ht="16" x14ac:dyDescent="0.2">
      <c r="J697" s="50"/>
      <c r="K697" s="50"/>
      <c r="L697" s="50"/>
      <c r="M697" s="46"/>
    </row>
    <row r="698" spans="10:13" ht="16" x14ac:dyDescent="0.2">
      <c r="J698" s="50"/>
      <c r="K698" s="50"/>
      <c r="L698" s="50"/>
      <c r="M698" s="46"/>
    </row>
    <row r="699" spans="10:13" ht="16" x14ac:dyDescent="0.2">
      <c r="J699" s="50"/>
      <c r="K699" s="50"/>
      <c r="L699" s="50"/>
      <c r="M699" s="46"/>
    </row>
    <row r="700" spans="10:13" ht="16" x14ac:dyDescent="0.2">
      <c r="J700" s="50"/>
      <c r="K700" s="50"/>
      <c r="L700" s="50"/>
      <c r="M700" s="46"/>
    </row>
    <row r="701" spans="10:13" ht="16" x14ac:dyDescent="0.2">
      <c r="J701" s="50"/>
      <c r="K701" s="50"/>
      <c r="L701" s="50"/>
      <c r="M701" s="46"/>
    </row>
    <row r="702" spans="10:13" ht="16" x14ac:dyDescent="0.2">
      <c r="J702" s="50"/>
      <c r="K702" s="50"/>
      <c r="L702" s="50"/>
      <c r="M702" s="46"/>
    </row>
    <row r="703" spans="10:13" ht="16" x14ac:dyDescent="0.2">
      <c r="J703" s="50"/>
      <c r="K703" s="50"/>
      <c r="L703" s="50"/>
      <c r="M703" s="46"/>
    </row>
    <row r="704" spans="10:13" ht="16" x14ac:dyDescent="0.2">
      <c r="J704" s="50"/>
      <c r="K704" s="50"/>
      <c r="L704" s="50"/>
      <c r="M704" s="46"/>
    </row>
    <row r="705" spans="10:13" ht="16" x14ac:dyDescent="0.2">
      <c r="J705" s="50"/>
      <c r="K705" s="50"/>
      <c r="L705" s="50"/>
      <c r="M705" s="46"/>
    </row>
    <row r="706" spans="10:13" ht="16" x14ac:dyDescent="0.2">
      <c r="J706" s="50"/>
      <c r="K706" s="50"/>
      <c r="L706" s="50"/>
      <c r="M706" s="46"/>
    </row>
    <row r="707" spans="10:13" ht="16" x14ac:dyDescent="0.2">
      <c r="J707" s="50"/>
      <c r="K707" s="50"/>
      <c r="L707" s="50"/>
      <c r="M707" s="46"/>
    </row>
    <row r="708" spans="10:13" ht="16" x14ac:dyDescent="0.2">
      <c r="J708" s="50"/>
      <c r="K708" s="50"/>
      <c r="L708" s="50"/>
      <c r="M708" s="46"/>
    </row>
    <row r="709" spans="10:13" ht="16" x14ac:dyDescent="0.2">
      <c r="J709" s="50"/>
      <c r="K709" s="50"/>
      <c r="L709" s="50"/>
      <c r="M709" s="46"/>
    </row>
    <row r="710" spans="10:13" ht="16" x14ac:dyDescent="0.2">
      <c r="J710" s="50"/>
      <c r="K710" s="50"/>
      <c r="L710" s="50"/>
      <c r="M710" s="46"/>
    </row>
    <row r="711" spans="10:13" ht="16" x14ac:dyDescent="0.2">
      <c r="J711" s="50"/>
      <c r="K711" s="50"/>
      <c r="L711" s="50"/>
      <c r="M711" s="46"/>
    </row>
    <row r="712" spans="10:13" ht="16" x14ac:dyDescent="0.2">
      <c r="J712" s="50"/>
      <c r="K712" s="50"/>
      <c r="L712" s="50"/>
      <c r="M712" s="46"/>
    </row>
    <row r="713" spans="10:13" ht="16" x14ac:dyDescent="0.2">
      <c r="J713" s="50"/>
      <c r="K713" s="50"/>
      <c r="L713" s="50"/>
      <c r="M713" s="46"/>
    </row>
    <row r="714" spans="10:13" ht="16" x14ac:dyDescent="0.2">
      <c r="J714" s="50"/>
      <c r="K714" s="50"/>
      <c r="L714" s="50"/>
      <c r="M714" s="46"/>
    </row>
    <row r="715" spans="10:13" ht="16" x14ac:dyDescent="0.2">
      <c r="J715" s="50"/>
      <c r="K715" s="50"/>
      <c r="L715" s="50"/>
      <c r="M715" s="46"/>
    </row>
    <row r="716" spans="10:13" ht="16" x14ac:dyDescent="0.2">
      <c r="J716" s="50"/>
      <c r="K716" s="50"/>
      <c r="L716" s="50"/>
      <c r="M716" s="46"/>
    </row>
    <row r="717" spans="10:13" ht="16" x14ac:dyDescent="0.2">
      <c r="J717" s="50"/>
      <c r="K717" s="50"/>
      <c r="L717" s="50"/>
      <c r="M717" s="46"/>
    </row>
    <row r="718" spans="10:13" ht="16" x14ac:dyDescent="0.2">
      <c r="J718" s="50"/>
      <c r="K718" s="50"/>
      <c r="L718" s="50"/>
      <c r="M718" s="46"/>
    </row>
    <row r="719" spans="10:13" ht="16" x14ac:dyDescent="0.2">
      <c r="J719" s="50"/>
      <c r="K719" s="50"/>
      <c r="L719" s="50"/>
      <c r="M719" s="46"/>
    </row>
    <row r="720" spans="10:13" ht="16" x14ac:dyDescent="0.2">
      <c r="J720" s="50"/>
      <c r="K720" s="50"/>
      <c r="L720" s="50"/>
      <c r="M720" s="46"/>
    </row>
    <row r="721" spans="10:13" ht="16" x14ac:dyDescent="0.2">
      <c r="J721" s="50"/>
      <c r="K721" s="50"/>
      <c r="L721" s="50"/>
      <c r="M721" s="46"/>
    </row>
    <row r="722" spans="10:13" ht="16" x14ac:dyDescent="0.2">
      <c r="J722" s="50"/>
      <c r="K722" s="50"/>
      <c r="L722" s="50"/>
      <c r="M722" s="46"/>
    </row>
    <row r="723" spans="10:13" ht="16" x14ac:dyDescent="0.2">
      <c r="J723" s="50"/>
      <c r="K723" s="50"/>
      <c r="L723" s="50"/>
      <c r="M723" s="46"/>
    </row>
    <row r="724" spans="10:13" ht="16" x14ac:dyDescent="0.2">
      <c r="J724" s="50"/>
      <c r="K724" s="50"/>
      <c r="L724" s="50"/>
      <c r="M724" s="46"/>
    </row>
    <row r="725" spans="10:13" ht="16" x14ac:dyDescent="0.2">
      <c r="J725" s="50"/>
      <c r="K725" s="50"/>
      <c r="L725" s="50"/>
      <c r="M725" s="46"/>
    </row>
    <row r="726" spans="10:13" ht="16" x14ac:dyDescent="0.2">
      <c r="J726" s="50"/>
      <c r="K726" s="50"/>
      <c r="L726" s="50"/>
      <c r="M726" s="46"/>
    </row>
    <row r="727" spans="10:13" ht="16" x14ac:dyDescent="0.2">
      <c r="J727" s="50"/>
      <c r="K727" s="50"/>
      <c r="L727" s="50"/>
      <c r="M727" s="46"/>
    </row>
    <row r="728" spans="10:13" ht="16" x14ac:dyDescent="0.2">
      <c r="J728" s="50"/>
      <c r="K728" s="50"/>
      <c r="L728" s="50"/>
      <c r="M728" s="46"/>
    </row>
    <row r="729" spans="10:13" ht="16" x14ac:dyDescent="0.2">
      <c r="J729" s="50"/>
      <c r="K729" s="50"/>
      <c r="L729" s="50"/>
      <c r="M729" s="46"/>
    </row>
    <row r="730" spans="10:13" ht="16" x14ac:dyDescent="0.2">
      <c r="J730" s="50"/>
      <c r="K730" s="50"/>
      <c r="L730" s="50"/>
      <c r="M730" s="46"/>
    </row>
    <row r="731" spans="10:13" ht="16" x14ac:dyDescent="0.2">
      <c r="J731" s="50"/>
      <c r="K731" s="50"/>
      <c r="L731" s="50"/>
      <c r="M731" s="46"/>
    </row>
    <row r="732" spans="10:13" ht="16" x14ac:dyDescent="0.2">
      <c r="J732" s="50"/>
      <c r="K732" s="50"/>
      <c r="L732" s="50"/>
      <c r="M732" s="46"/>
    </row>
    <row r="733" spans="10:13" ht="16" x14ac:dyDescent="0.2">
      <c r="J733" s="50"/>
      <c r="K733" s="50"/>
      <c r="L733" s="50"/>
      <c r="M733" s="46"/>
    </row>
    <row r="734" spans="10:13" ht="16" x14ac:dyDescent="0.2">
      <c r="J734" s="50"/>
      <c r="K734" s="50"/>
      <c r="L734" s="50"/>
      <c r="M734" s="46"/>
    </row>
    <row r="735" spans="10:13" ht="16" x14ac:dyDescent="0.2">
      <c r="J735" s="50"/>
      <c r="K735" s="50"/>
      <c r="L735" s="50"/>
      <c r="M735" s="46"/>
    </row>
    <row r="736" spans="10:13" ht="16" x14ac:dyDescent="0.2">
      <c r="J736" s="50"/>
      <c r="K736" s="50"/>
      <c r="L736" s="50"/>
      <c r="M736" s="46"/>
    </row>
    <row r="737" spans="10:13" ht="16" x14ac:dyDescent="0.2">
      <c r="J737" s="50"/>
      <c r="K737" s="50"/>
      <c r="L737" s="50"/>
      <c r="M737" s="46"/>
    </row>
    <row r="738" spans="10:13" ht="16" x14ac:dyDescent="0.2">
      <c r="J738" s="50"/>
      <c r="K738" s="50"/>
      <c r="L738" s="50"/>
      <c r="M738" s="46"/>
    </row>
    <row r="739" spans="10:13" ht="16" x14ac:dyDescent="0.2">
      <c r="J739" s="50"/>
      <c r="K739" s="50"/>
      <c r="L739" s="50"/>
      <c r="M739" s="46"/>
    </row>
    <row r="740" spans="10:13" ht="16" x14ac:dyDescent="0.2">
      <c r="J740" s="50"/>
      <c r="K740" s="50"/>
      <c r="L740" s="50"/>
      <c r="M740" s="46"/>
    </row>
    <row r="741" spans="10:13" ht="16" x14ac:dyDescent="0.2">
      <c r="J741" s="50"/>
      <c r="K741" s="50"/>
      <c r="L741" s="50"/>
      <c r="M741" s="46"/>
    </row>
    <row r="742" spans="10:13" ht="16" x14ac:dyDescent="0.2">
      <c r="J742" s="50"/>
      <c r="K742" s="50"/>
      <c r="L742" s="50"/>
      <c r="M742" s="46"/>
    </row>
    <row r="743" spans="10:13" ht="16" x14ac:dyDescent="0.2">
      <c r="J743" s="50"/>
      <c r="K743" s="50"/>
      <c r="L743" s="50"/>
      <c r="M743" s="46"/>
    </row>
    <row r="744" spans="10:13" ht="16" x14ac:dyDescent="0.2">
      <c r="J744" s="50"/>
      <c r="K744" s="50"/>
      <c r="L744" s="50"/>
      <c r="M744" s="46"/>
    </row>
    <row r="745" spans="10:13" ht="16" x14ac:dyDescent="0.2">
      <c r="J745" s="50"/>
      <c r="K745" s="50"/>
      <c r="L745" s="50"/>
      <c r="M745" s="46"/>
    </row>
    <row r="746" spans="10:13" ht="16" x14ac:dyDescent="0.2">
      <c r="J746" s="50"/>
      <c r="K746" s="50"/>
      <c r="L746" s="50"/>
      <c r="M746" s="46"/>
    </row>
    <row r="747" spans="10:13" ht="16" x14ac:dyDescent="0.2">
      <c r="J747" s="50"/>
      <c r="K747" s="50"/>
      <c r="L747" s="50"/>
      <c r="M747" s="46"/>
    </row>
    <row r="748" spans="10:13" ht="16" x14ac:dyDescent="0.2">
      <c r="J748" s="50"/>
      <c r="K748" s="50"/>
      <c r="L748" s="50"/>
      <c r="M748" s="46"/>
    </row>
    <row r="749" spans="10:13" ht="16" x14ac:dyDescent="0.2">
      <c r="J749" s="50"/>
      <c r="K749" s="50"/>
      <c r="L749" s="50"/>
      <c r="M749" s="46"/>
    </row>
    <row r="750" spans="10:13" ht="16" x14ac:dyDescent="0.2">
      <c r="J750" s="50"/>
      <c r="K750" s="50"/>
      <c r="L750" s="50"/>
      <c r="M750" s="46"/>
    </row>
    <row r="751" spans="10:13" ht="16" x14ac:dyDescent="0.2">
      <c r="J751" s="50"/>
      <c r="K751" s="50"/>
      <c r="L751" s="50"/>
      <c r="M751" s="46"/>
    </row>
    <row r="752" spans="10:13" ht="16" x14ac:dyDescent="0.2">
      <c r="J752" s="50"/>
      <c r="K752" s="50"/>
      <c r="L752" s="50"/>
      <c r="M752" s="46"/>
    </row>
    <row r="753" spans="10:13" ht="16" x14ac:dyDescent="0.2">
      <c r="J753" s="50"/>
      <c r="K753" s="50"/>
      <c r="L753" s="50"/>
      <c r="M753" s="46"/>
    </row>
    <row r="754" spans="10:13" ht="16" x14ac:dyDescent="0.2">
      <c r="J754" s="50"/>
      <c r="K754" s="50"/>
      <c r="L754" s="50"/>
      <c r="M754" s="46"/>
    </row>
    <row r="755" spans="10:13" ht="16" x14ac:dyDescent="0.2">
      <c r="J755" s="50"/>
      <c r="K755" s="50"/>
      <c r="L755" s="50"/>
      <c r="M755" s="46"/>
    </row>
    <row r="756" spans="10:13" ht="16" x14ac:dyDescent="0.2">
      <c r="J756" s="50"/>
      <c r="K756" s="50"/>
      <c r="L756" s="50"/>
      <c r="M756" s="46"/>
    </row>
    <row r="757" spans="10:13" ht="16" x14ac:dyDescent="0.2">
      <c r="J757" s="50"/>
      <c r="K757" s="50"/>
      <c r="L757" s="50"/>
      <c r="M757" s="46"/>
    </row>
    <row r="758" spans="10:13" ht="16" x14ac:dyDescent="0.2">
      <c r="J758" s="50"/>
      <c r="K758" s="50"/>
      <c r="L758" s="50"/>
      <c r="M758" s="46"/>
    </row>
    <row r="759" spans="10:13" ht="16" x14ac:dyDescent="0.2">
      <c r="J759" s="50"/>
      <c r="K759" s="50"/>
      <c r="L759" s="50"/>
      <c r="M759" s="46"/>
    </row>
    <row r="760" spans="10:13" ht="16" x14ac:dyDescent="0.2">
      <c r="J760" s="50"/>
      <c r="K760" s="50"/>
      <c r="L760" s="50"/>
      <c r="M760" s="46"/>
    </row>
    <row r="761" spans="10:13" ht="16" x14ac:dyDescent="0.2">
      <c r="J761" s="50"/>
      <c r="K761" s="50"/>
      <c r="L761" s="50"/>
      <c r="M761" s="46"/>
    </row>
    <row r="762" spans="10:13" ht="16" x14ac:dyDescent="0.2">
      <c r="J762" s="50"/>
      <c r="K762" s="50"/>
      <c r="L762" s="50"/>
      <c r="M762" s="46"/>
    </row>
    <row r="763" spans="10:13" ht="16" x14ac:dyDescent="0.2">
      <c r="J763" s="50"/>
      <c r="K763" s="50"/>
      <c r="L763" s="50"/>
      <c r="M763" s="46"/>
    </row>
    <row r="764" spans="10:13" ht="16" x14ac:dyDescent="0.2">
      <c r="J764" s="50"/>
      <c r="K764" s="50"/>
      <c r="L764" s="50"/>
      <c r="M764" s="46"/>
    </row>
    <row r="765" spans="10:13" ht="16" x14ac:dyDescent="0.2">
      <c r="J765" s="50"/>
      <c r="K765" s="50"/>
      <c r="L765" s="50"/>
      <c r="M765" s="46"/>
    </row>
    <row r="766" spans="10:13" ht="16" x14ac:dyDescent="0.2">
      <c r="J766" s="50"/>
      <c r="K766" s="50"/>
      <c r="L766" s="50"/>
      <c r="M766" s="46"/>
    </row>
    <row r="767" spans="10:13" ht="16" x14ac:dyDescent="0.2">
      <c r="J767" s="50"/>
      <c r="K767" s="50"/>
      <c r="L767" s="50"/>
      <c r="M767" s="46"/>
    </row>
    <row r="768" spans="10:13" ht="16" x14ac:dyDescent="0.2">
      <c r="J768" s="50"/>
      <c r="K768" s="50"/>
      <c r="L768" s="50"/>
      <c r="M768" s="46"/>
    </row>
    <row r="769" spans="10:13" ht="16" x14ac:dyDescent="0.2">
      <c r="J769" s="50"/>
      <c r="K769" s="50"/>
      <c r="L769" s="50"/>
      <c r="M769" s="46"/>
    </row>
    <row r="770" spans="10:13" ht="16" x14ac:dyDescent="0.2">
      <c r="J770" s="50"/>
      <c r="K770" s="50"/>
      <c r="L770" s="50"/>
      <c r="M770" s="46"/>
    </row>
    <row r="771" spans="10:13" ht="16" x14ac:dyDescent="0.2">
      <c r="J771" s="50"/>
      <c r="K771" s="50"/>
      <c r="L771" s="50"/>
      <c r="M771" s="46"/>
    </row>
    <row r="772" spans="10:13" ht="16" x14ac:dyDescent="0.2">
      <c r="J772" s="50"/>
      <c r="K772" s="50"/>
      <c r="L772" s="50"/>
      <c r="M772" s="46"/>
    </row>
    <row r="773" spans="10:13" ht="16" x14ac:dyDescent="0.2">
      <c r="J773" s="50"/>
      <c r="K773" s="50"/>
      <c r="L773" s="50"/>
      <c r="M773" s="46"/>
    </row>
    <row r="774" spans="10:13" ht="16" x14ac:dyDescent="0.2">
      <c r="J774" s="50"/>
      <c r="K774" s="50"/>
      <c r="L774" s="50"/>
      <c r="M774" s="46"/>
    </row>
    <row r="775" spans="10:13" ht="16" x14ac:dyDescent="0.2">
      <c r="J775" s="50"/>
      <c r="K775" s="50"/>
      <c r="L775" s="50"/>
      <c r="M775" s="46"/>
    </row>
    <row r="776" spans="10:13" ht="16" x14ac:dyDescent="0.2">
      <c r="J776" s="50"/>
      <c r="K776" s="50"/>
      <c r="L776" s="50"/>
      <c r="M776" s="46"/>
    </row>
    <row r="777" spans="10:13" ht="16" x14ac:dyDescent="0.2">
      <c r="J777" s="50"/>
      <c r="K777" s="50"/>
      <c r="L777" s="50"/>
      <c r="M777" s="46"/>
    </row>
    <row r="778" spans="10:13" ht="16" x14ac:dyDescent="0.2">
      <c r="J778" s="50"/>
      <c r="K778" s="50"/>
      <c r="L778" s="50"/>
      <c r="M778" s="46"/>
    </row>
    <row r="779" spans="10:13" ht="16" x14ac:dyDescent="0.2">
      <c r="J779" s="50"/>
      <c r="K779" s="50"/>
      <c r="L779" s="50"/>
      <c r="M779" s="46"/>
    </row>
    <row r="780" spans="10:13" ht="16" x14ac:dyDescent="0.2">
      <c r="J780" s="50"/>
      <c r="K780" s="50"/>
      <c r="L780" s="50"/>
      <c r="M780" s="46"/>
    </row>
    <row r="781" spans="10:13" ht="16" x14ac:dyDescent="0.2">
      <c r="J781" s="50"/>
      <c r="K781" s="50"/>
      <c r="L781" s="50"/>
      <c r="M781" s="46"/>
    </row>
    <row r="782" spans="10:13" ht="16" x14ac:dyDescent="0.2">
      <c r="J782" s="50"/>
      <c r="K782" s="50"/>
      <c r="L782" s="50"/>
      <c r="M782" s="46"/>
    </row>
    <row r="783" spans="10:13" ht="16" x14ac:dyDescent="0.2">
      <c r="J783" s="50"/>
      <c r="K783" s="50"/>
      <c r="L783" s="50"/>
      <c r="M783" s="46"/>
    </row>
    <row r="784" spans="10:13" ht="16" x14ac:dyDescent="0.2">
      <c r="J784" s="50"/>
      <c r="K784" s="50"/>
      <c r="L784" s="50"/>
      <c r="M784" s="46"/>
    </row>
    <row r="785" spans="10:13" ht="16" x14ac:dyDescent="0.2">
      <c r="J785" s="50"/>
      <c r="K785" s="50"/>
      <c r="L785" s="50"/>
      <c r="M785" s="46"/>
    </row>
    <row r="786" spans="10:13" ht="16" x14ac:dyDescent="0.2">
      <c r="J786" s="50"/>
      <c r="K786" s="50"/>
      <c r="L786" s="50"/>
      <c r="M786" s="46"/>
    </row>
    <row r="787" spans="10:13" ht="16" x14ac:dyDescent="0.2">
      <c r="J787" s="50"/>
      <c r="K787" s="50"/>
      <c r="L787" s="50"/>
      <c r="M787" s="46"/>
    </row>
    <row r="788" spans="10:13" ht="16" x14ac:dyDescent="0.2">
      <c r="J788" s="50"/>
      <c r="K788" s="50"/>
      <c r="L788" s="50"/>
      <c r="M788" s="46"/>
    </row>
    <row r="789" spans="10:13" ht="16" x14ac:dyDescent="0.2">
      <c r="J789" s="50"/>
      <c r="K789" s="50"/>
      <c r="L789" s="50"/>
      <c r="M789" s="46"/>
    </row>
    <row r="790" spans="10:13" ht="16" x14ac:dyDescent="0.2">
      <c r="J790" s="50"/>
      <c r="K790" s="50"/>
      <c r="L790" s="50"/>
      <c r="M790" s="46"/>
    </row>
    <row r="791" spans="10:13" ht="16" x14ac:dyDescent="0.2">
      <c r="J791" s="50"/>
      <c r="K791" s="50"/>
      <c r="L791" s="50"/>
      <c r="M791" s="46"/>
    </row>
    <row r="792" spans="10:13" ht="16" x14ac:dyDescent="0.2">
      <c r="J792" s="50"/>
      <c r="K792" s="50"/>
      <c r="L792" s="50"/>
      <c r="M792" s="46"/>
    </row>
    <row r="793" spans="10:13" ht="16" x14ac:dyDescent="0.2">
      <c r="J793" s="50"/>
      <c r="K793" s="50"/>
      <c r="L793" s="50"/>
      <c r="M793" s="46"/>
    </row>
    <row r="794" spans="10:13" ht="16" x14ac:dyDescent="0.2">
      <c r="J794" s="50"/>
      <c r="K794" s="50"/>
      <c r="L794" s="50"/>
      <c r="M794" s="46"/>
    </row>
    <row r="795" spans="10:13" ht="16" x14ac:dyDescent="0.2">
      <c r="J795" s="50"/>
      <c r="K795" s="50"/>
      <c r="L795" s="50"/>
      <c r="M795" s="46"/>
    </row>
    <row r="796" spans="10:13" ht="16" x14ac:dyDescent="0.2">
      <c r="J796" s="50"/>
      <c r="K796" s="50"/>
      <c r="L796" s="50"/>
      <c r="M796" s="46"/>
    </row>
    <row r="797" spans="10:13" ht="16" x14ac:dyDescent="0.2">
      <c r="J797" s="50"/>
      <c r="K797" s="50"/>
      <c r="L797" s="50"/>
      <c r="M797" s="46"/>
    </row>
    <row r="798" spans="10:13" ht="16" x14ac:dyDescent="0.2">
      <c r="J798" s="50"/>
      <c r="K798" s="50"/>
      <c r="L798" s="50"/>
      <c r="M798" s="46"/>
    </row>
    <row r="799" spans="10:13" ht="16" x14ac:dyDescent="0.2">
      <c r="J799" s="50"/>
      <c r="K799" s="50"/>
      <c r="L799" s="50"/>
      <c r="M799" s="46"/>
    </row>
    <row r="800" spans="10:13" ht="16" x14ac:dyDescent="0.2">
      <c r="J800" s="50"/>
      <c r="K800" s="50"/>
      <c r="L800" s="50"/>
      <c r="M800" s="46"/>
    </row>
    <row r="801" spans="10:13" ht="16" x14ac:dyDescent="0.2">
      <c r="J801" s="50"/>
      <c r="K801" s="50"/>
      <c r="L801" s="50"/>
      <c r="M801" s="46"/>
    </row>
    <row r="802" spans="10:13" ht="16" x14ac:dyDescent="0.2">
      <c r="J802" s="50"/>
      <c r="K802" s="50"/>
      <c r="L802" s="50"/>
      <c r="M802" s="46"/>
    </row>
    <row r="803" spans="10:13" ht="16" x14ac:dyDescent="0.2">
      <c r="J803" s="50"/>
      <c r="K803" s="50"/>
      <c r="L803" s="50"/>
      <c r="M803" s="46"/>
    </row>
    <row r="804" spans="10:13" ht="16" x14ac:dyDescent="0.2">
      <c r="J804" s="50"/>
      <c r="K804" s="50"/>
      <c r="L804" s="50"/>
      <c r="M804" s="46"/>
    </row>
    <row r="805" spans="10:13" ht="16" x14ac:dyDescent="0.2">
      <c r="J805" s="50"/>
      <c r="K805" s="50"/>
      <c r="L805" s="50"/>
      <c r="M805" s="46"/>
    </row>
    <row r="806" spans="10:13" ht="16" x14ac:dyDescent="0.2">
      <c r="J806" s="50"/>
      <c r="K806" s="50"/>
      <c r="L806" s="50"/>
      <c r="M806" s="46"/>
    </row>
    <row r="807" spans="10:13" ht="16" x14ac:dyDescent="0.2">
      <c r="J807" s="50"/>
      <c r="K807" s="50"/>
      <c r="L807" s="50"/>
      <c r="M807" s="46"/>
    </row>
    <row r="808" spans="10:13" ht="16" x14ac:dyDescent="0.2">
      <c r="J808" s="50"/>
      <c r="K808" s="50"/>
      <c r="L808" s="50"/>
      <c r="M808" s="46"/>
    </row>
    <row r="809" spans="10:13" ht="16" x14ac:dyDescent="0.2">
      <c r="J809" s="50"/>
      <c r="K809" s="50"/>
      <c r="L809" s="50"/>
      <c r="M809" s="46"/>
    </row>
    <row r="810" spans="10:13" ht="16" x14ac:dyDescent="0.2">
      <c r="J810" s="50"/>
      <c r="K810" s="50"/>
      <c r="L810" s="50"/>
      <c r="M810" s="46"/>
    </row>
    <row r="811" spans="10:13" ht="16" x14ac:dyDescent="0.2">
      <c r="J811" s="50"/>
      <c r="K811" s="50"/>
      <c r="L811" s="50"/>
      <c r="M811" s="46"/>
    </row>
    <row r="812" spans="10:13" ht="16" x14ac:dyDescent="0.2">
      <c r="J812" s="50"/>
      <c r="K812" s="50"/>
      <c r="L812" s="50"/>
      <c r="M812" s="46"/>
    </row>
    <row r="813" spans="10:13" ht="16" x14ac:dyDescent="0.2">
      <c r="J813" s="50"/>
      <c r="K813" s="50"/>
      <c r="L813" s="50"/>
      <c r="M813" s="46"/>
    </row>
    <row r="814" spans="10:13" ht="16" x14ac:dyDescent="0.2">
      <c r="J814" s="50"/>
      <c r="K814" s="50"/>
      <c r="L814" s="50"/>
      <c r="M814" s="46"/>
    </row>
    <row r="815" spans="10:13" ht="16" x14ac:dyDescent="0.2">
      <c r="J815" s="50"/>
      <c r="K815" s="50"/>
      <c r="L815" s="50"/>
      <c r="M815" s="46"/>
    </row>
    <row r="816" spans="10:13" ht="16" x14ac:dyDescent="0.2">
      <c r="J816" s="50"/>
      <c r="K816" s="50"/>
      <c r="L816" s="50"/>
      <c r="M816" s="46"/>
    </row>
    <row r="817" spans="10:13" ht="16" x14ac:dyDescent="0.2">
      <c r="J817" s="50"/>
      <c r="K817" s="50"/>
      <c r="L817" s="50"/>
      <c r="M817" s="46"/>
    </row>
    <row r="818" spans="10:13" ht="16" x14ac:dyDescent="0.2">
      <c r="J818" s="50"/>
      <c r="K818" s="50"/>
      <c r="L818" s="50"/>
      <c r="M818" s="46"/>
    </row>
    <row r="819" spans="10:13" ht="16" x14ac:dyDescent="0.2">
      <c r="J819" s="50"/>
      <c r="K819" s="50"/>
      <c r="L819" s="50"/>
      <c r="M819" s="46"/>
    </row>
    <row r="820" spans="10:13" ht="16" x14ac:dyDescent="0.2">
      <c r="J820" s="50"/>
      <c r="K820" s="50"/>
      <c r="L820" s="50"/>
      <c r="M820" s="46"/>
    </row>
    <row r="821" spans="10:13" ht="16" x14ac:dyDescent="0.2">
      <c r="J821" s="50"/>
      <c r="K821" s="50"/>
      <c r="L821" s="50"/>
      <c r="M821" s="46"/>
    </row>
    <row r="822" spans="10:13" ht="16" x14ac:dyDescent="0.2">
      <c r="J822" s="50"/>
      <c r="K822" s="50"/>
      <c r="L822" s="50"/>
      <c r="M822" s="46"/>
    </row>
    <row r="823" spans="10:13" ht="16" x14ac:dyDescent="0.2">
      <c r="J823" s="50"/>
      <c r="K823" s="50"/>
      <c r="L823" s="50"/>
      <c r="M823" s="46"/>
    </row>
    <row r="824" spans="10:13" ht="16" x14ac:dyDescent="0.2">
      <c r="J824" s="50"/>
      <c r="K824" s="50"/>
      <c r="L824" s="50"/>
      <c r="M824" s="46"/>
    </row>
    <row r="825" spans="10:13" ht="16" x14ac:dyDescent="0.2">
      <c r="J825" s="50"/>
      <c r="K825" s="50"/>
      <c r="L825" s="50"/>
      <c r="M825" s="46"/>
    </row>
    <row r="826" spans="10:13" ht="16" x14ac:dyDescent="0.2">
      <c r="J826" s="50"/>
      <c r="K826" s="50"/>
      <c r="L826" s="50"/>
      <c r="M826" s="46"/>
    </row>
    <row r="827" spans="10:13" ht="16" x14ac:dyDescent="0.2">
      <c r="J827" s="50"/>
      <c r="K827" s="50"/>
      <c r="L827" s="50"/>
      <c r="M827" s="46"/>
    </row>
    <row r="828" spans="10:13" ht="16" x14ac:dyDescent="0.2">
      <c r="J828" s="50"/>
      <c r="K828" s="50"/>
      <c r="L828" s="50"/>
      <c r="M828" s="46"/>
    </row>
    <row r="829" spans="10:13" ht="16" x14ac:dyDescent="0.2">
      <c r="J829" s="50"/>
      <c r="K829" s="50"/>
      <c r="L829" s="50"/>
      <c r="M829" s="46"/>
    </row>
    <row r="830" spans="10:13" ht="16" x14ac:dyDescent="0.2">
      <c r="J830" s="50"/>
      <c r="K830" s="50"/>
      <c r="L830" s="50"/>
      <c r="M830" s="46"/>
    </row>
    <row r="831" spans="10:13" ht="16" x14ac:dyDescent="0.2">
      <c r="J831" s="50"/>
      <c r="K831" s="50"/>
      <c r="L831" s="50"/>
      <c r="M831" s="46"/>
    </row>
    <row r="832" spans="10:13" ht="16" x14ac:dyDescent="0.2">
      <c r="J832" s="50"/>
      <c r="K832" s="50"/>
      <c r="L832" s="50"/>
      <c r="M832" s="46"/>
    </row>
    <row r="833" spans="10:13" ht="16" x14ac:dyDescent="0.2">
      <c r="J833" s="50"/>
      <c r="K833" s="50"/>
      <c r="L833" s="50"/>
      <c r="M833" s="46"/>
    </row>
    <row r="834" spans="10:13" ht="16" x14ac:dyDescent="0.2">
      <c r="J834" s="50"/>
      <c r="K834" s="50"/>
      <c r="L834" s="50"/>
      <c r="M834" s="46"/>
    </row>
    <row r="835" spans="10:13" ht="16" x14ac:dyDescent="0.2">
      <c r="J835" s="50"/>
      <c r="K835" s="50"/>
      <c r="L835" s="50"/>
      <c r="M835" s="46"/>
    </row>
    <row r="836" spans="10:13" ht="16" x14ac:dyDescent="0.2">
      <c r="J836" s="50"/>
      <c r="K836" s="50"/>
      <c r="L836" s="50"/>
      <c r="M836" s="46"/>
    </row>
    <row r="837" spans="10:13" ht="16" x14ac:dyDescent="0.2">
      <c r="J837" s="50"/>
      <c r="K837" s="50"/>
      <c r="L837" s="50"/>
      <c r="M837" s="46"/>
    </row>
    <row r="838" spans="10:13" ht="16" x14ac:dyDescent="0.2">
      <c r="J838" s="50"/>
      <c r="K838" s="50"/>
      <c r="L838" s="50"/>
      <c r="M838" s="46"/>
    </row>
    <row r="839" spans="10:13" ht="16" x14ac:dyDescent="0.2">
      <c r="J839" s="50"/>
      <c r="K839" s="50"/>
      <c r="L839" s="50"/>
      <c r="M839" s="46"/>
    </row>
    <row r="840" spans="10:13" ht="16" x14ac:dyDescent="0.2">
      <c r="J840" s="50"/>
      <c r="K840" s="50"/>
      <c r="L840" s="50"/>
      <c r="M840" s="46"/>
    </row>
    <row r="841" spans="10:13" ht="16" x14ac:dyDescent="0.2">
      <c r="J841" s="50"/>
      <c r="K841" s="50"/>
      <c r="L841" s="50"/>
      <c r="M841" s="46"/>
    </row>
    <row r="842" spans="10:13" ht="16" x14ac:dyDescent="0.2">
      <c r="J842" s="50"/>
      <c r="K842" s="50"/>
      <c r="L842" s="50"/>
      <c r="M842" s="46"/>
    </row>
    <row r="843" spans="10:13" ht="16" x14ac:dyDescent="0.2">
      <c r="J843" s="50"/>
      <c r="K843" s="50"/>
      <c r="L843" s="50"/>
      <c r="M843" s="46"/>
    </row>
    <row r="844" spans="10:13" ht="16" x14ac:dyDescent="0.2">
      <c r="J844" s="50"/>
      <c r="K844" s="50"/>
      <c r="L844" s="50"/>
      <c r="M844" s="46"/>
    </row>
    <row r="845" spans="10:13" ht="16" x14ac:dyDescent="0.2">
      <c r="J845" s="50"/>
      <c r="K845" s="50"/>
      <c r="L845" s="50"/>
      <c r="M845" s="46"/>
    </row>
    <row r="846" spans="10:13" ht="16" x14ac:dyDescent="0.2">
      <c r="J846" s="50"/>
      <c r="K846" s="50"/>
      <c r="L846" s="50"/>
      <c r="M846" s="46"/>
    </row>
    <row r="847" spans="10:13" ht="16" x14ac:dyDescent="0.2">
      <c r="J847" s="50"/>
      <c r="K847" s="50"/>
      <c r="L847" s="50"/>
      <c r="M847" s="46"/>
    </row>
    <row r="848" spans="10:13" ht="16" x14ac:dyDescent="0.2">
      <c r="J848" s="50"/>
      <c r="K848" s="50"/>
      <c r="L848" s="50"/>
      <c r="M848" s="46"/>
    </row>
    <row r="849" spans="10:13" ht="16" x14ac:dyDescent="0.2">
      <c r="J849" s="50"/>
      <c r="K849" s="50"/>
      <c r="L849" s="50"/>
      <c r="M849" s="46"/>
    </row>
    <row r="850" spans="10:13" ht="16" x14ac:dyDescent="0.2">
      <c r="J850" s="50"/>
      <c r="K850" s="50"/>
      <c r="L850" s="50"/>
      <c r="M850" s="46"/>
    </row>
    <row r="851" spans="10:13" ht="16" x14ac:dyDescent="0.2">
      <c r="J851" s="50"/>
      <c r="K851" s="50"/>
      <c r="L851" s="50"/>
      <c r="M851" s="46"/>
    </row>
    <row r="852" spans="10:13" ht="16" x14ac:dyDescent="0.2">
      <c r="J852" s="50"/>
      <c r="K852" s="50"/>
      <c r="L852" s="50"/>
      <c r="M852" s="46"/>
    </row>
    <row r="853" spans="10:13" ht="16" x14ac:dyDescent="0.2">
      <c r="J853" s="50"/>
      <c r="K853" s="50"/>
      <c r="L853" s="50"/>
      <c r="M853" s="46"/>
    </row>
    <row r="854" spans="10:13" ht="16" x14ac:dyDescent="0.2">
      <c r="J854" s="50"/>
      <c r="K854" s="50"/>
      <c r="L854" s="50"/>
      <c r="M854" s="46"/>
    </row>
    <row r="855" spans="10:13" ht="16" x14ac:dyDescent="0.2">
      <c r="J855" s="50"/>
      <c r="K855" s="50"/>
      <c r="L855" s="50"/>
      <c r="M855" s="46"/>
    </row>
    <row r="856" spans="10:13" ht="16" x14ac:dyDescent="0.2">
      <c r="J856" s="50"/>
      <c r="K856" s="50"/>
      <c r="L856" s="50"/>
      <c r="M856" s="46"/>
    </row>
    <row r="857" spans="10:13" ht="16" x14ac:dyDescent="0.2">
      <c r="J857" s="50"/>
      <c r="K857" s="50"/>
      <c r="L857" s="50"/>
      <c r="M857" s="46"/>
    </row>
    <row r="858" spans="10:13" ht="16" x14ac:dyDescent="0.2">
      <c r="J858" s="50"/>
      <c r="K858" s="50"/>
      <c r="L858" s="50"/>
      <c r="M858" s="46"/>
    </row>
    <row r="859" spans="10:13" ht="16" x14ac:dyDescent="0.2">
      <c r="J859" s="50"/>
      <c r="K859" s="50"/>
      <c r="L859" s="50"/>
      <c r="M859" s="46"/>
    </row>
    <row r="860" spans="10:13" ht="16" x14ac:dyDescent="0.2">
      <c r="J860" s="50"/>
      <c r="K860" s="50"/>
      <c r="L860" s="50"/>
      <c r="M860" s="46"/>
    </row>
    <row r="861" spans="10:13" ht="16" x14ac:dyDescent="0.2">
      <c r="J861" s="50"/>
      <c r="K861" s="50"/>
      <c r="L861" s="50"/>
      <c r="M861" s="46"/>
    </row>
    <row r="862" spans="10:13" ht="16" x14ac:dyDescent="0.2">
      <c r="J862" s="50"/>
      <c r="K862" s="50"/>
      <c r="L862" s="50"/>
      <c r="M862" s="46"/>
    </row>
    <row r="863" spans="10:13" ht="16" x14ac:dyDescent="0.2">
      <c r="J863" s="50"/>
      <c r="K863" s="50"/>
      <c r="L863" s="50"/>
      <c r="M863" s="46"/>
    </row>
    <row r="864" spans="10:13" ht="16" x14ac:dyDescent="0.2">
      <c r="J864" s="50"/>
      <c r="K864" s="50"/>
      <c r="L864" s="50"/>
      <c r="M864" s="46"/>
    </row>
    <row r="865" spans="10:13" ht="16" x14ac:dyDescent="0.2">
      <c r="J865" s="50"/>
      <c r="K865" s="50"/>
      <c r="L865" s="50"/>
      <c r="M865" s="46"/>
    </row>
    <row r="866" spans="10:13" ht="16" x14ac:dyDescent="0.2">
      <c r="J866" s="50"/>
      <c r="K866" s="50"/>
      <c r="L866" s="50"/>
      <c r="M866" s="46"/>
    </row>
    <row r="867" spans="10:13" ht="16" x14ac:dyDescent="0.2">
      <c r="J867" s="50"/>
      <c r="K867" s="50"/>
      <c r="L867" s="50"/>
      <c r="M867" s="46"/>
    </row>
    <row r="868" spans="10:13" ht="16" x14ac:dyDescent="0.2">
      <c r="J868" s="50"/>
      <c r="K868" s="50"/>
      <c r="L868" s="50"/>
      <c r="M868" s="46"/>
    </row>
    <row r="869" spans="10:13" ht="16" x14ac:dyDescent="0.2">
      <c r="J869" s="50"/>
      <c r="K869" s="50"/>
      <c r="L869" s="50"/>
      <c r="M869" s="46"/>
    </row>
    <row r="870" spans="10:13" ht="16" x14ac:dyDescent="0.2">
      <c r="J870" s="50"/>
      <c r="K870" s="50"/>
      <c r="L870" s="50"/>
      <c r="M870" s="46"/>
    </row>
    <row r="871" spans="10:13" ht="16" x14ac:dyDescent="0.2">
      <c r="J871" s="50"/>
      <c r="K871" s="50"/>
      <c r="L871" s="50"/>
      <c r="M871" s="46"/>
    </row>
    <row r="872" spans="10:13" ht="16" x14ac:dyDescent="0.2">
      <c r="J872" s="50"/>
      <c r="K872" s="50"/>
      <c r="L872" s="50"/>
      <c r="M872" s="46"/>
    </row>
    <row r="873" spans="10:13" ht="16" x14ac:dyDescent="0.2">
      <c r="J873" s="50"/>
      <c r="K873" s="50"/>
      <c r="L873" s="50"/>
      <c r="M873" s="46"/>
    </row>
    <row r="874" spans="10:13" ht="16" x14ac:dyDescent="0.2">
      <c r="J874" s="50"/>
      <c r="K874" s="50"/>
      <c r="L874" s="50"/>
      <c r="M874" s="46"/>
    </row>
    <row r="875" spans="10:13" ht="16" x14ac:dyDescent="0.2">
      <c r="J875" s="50"/>
      <c r="K875" s="50"/>
      <c r="L875" s="50"/>
      <c r="M875" s="46"/>
    </row>
    <row r="876" spans="10:13" ht="16" x14ac:dyDescent="0.2">
      <c r="J876" s="50"/>
      <c r="K876" s="50"/>
      <c r="L876" s="50"/>
      <c r="M876" s="46"/>
    </row>
    <row r="877" spans="10:13" ht="16" x14ac:dyDescent="0.2">
      <c r="J877" s="50"/>
      <c r="K877" s="50"/>
      <c r="L877" s="50"/>
      <c r="M877" s="46"/>
    </row>
    <row r="878" spans="10:13" ht="16" x14ac:dyDescent="0.2">
      <c r="J878" s="50"/>
      <c r="K878" s="50"/>
      <c r="L878" s="50"/>
      <c r="M878" s="46"/>
    </row>
    <row r="879" spans="10:13" ht="16" x14ac:dyDescent="0.2">
      <c r="J879" s="50"/>
      <c r="K879" s="50"/>
      <c r="L879" s="50"/>
      <c r="M879" s="46"/>
    </row>
    <row r="880" spans="10:13" ht="16" x14ac:dyDescent="0.2">
      <c r="J880" s="50"/>
      <c r="K880" s="50"/>
      <c r="L880" s="50"/>
      <c r="M880" s="46"/>
    </row>
    <row r="881" spans="10:13" ht="16" x14ac:dyDescent="0.2">
      <c r="J881" s="50"/>
      <c r="K881" s="50"/>
      <c r="L881" s="50"/>
      <c r="M881" s="46"/>
    </row>
    <row r="882" spans="10:13" ht="16" x14ac:dyDescent="0.2">
      <c r="J882" s="50"/>
      <c r="K882" s="50"/>
      <c r="L882" s="50"/>
      <c r="M882" s="46"/>
    </row>
    <row r="883" spans="10:13" ht="16" x14ac:dyDescent="0.2">
      <c r="J883" s="50"/>
      <c r="K883" s="50"/>
      <c r="L883" s="50"/>
      <c r="M883" s="46"/>
    </row>
    <row r="884" spans="10:13" ht="16" x14ac:dyDescent="0.2">
      <c r="J884" s="50"/>
      <c r="K884" s="50"/>
      <c r="L884" s="50"/>
      <c r="M884" s="46"/>
    </row>
    <row r="885" spans="10:13" ht="16" x14ac:dyDescent="0.2">
      <c r="J885" s="50"/>
      <c r="K885" s="50"/>
      <c r="L885" s="50"/>
      <c r="M885" s="46"/>
    </row>
    <row r="886" spans="10:13" ht="16" x14ac:dyDescent="0.2">
      <c r="J886" s="50"/>
      <c r="K886" s="50"/>
      <c r="L886" s="50"/>
      <c r="M886" s="46"/>
    </row>
    <row r="887" spans="10:13" ht="16" x14ac:dyDescent="0.2">
      <c r="J887" s="50"/>
      <c r="K887" s="50"/>
      <c r="L887" s="50"/>
      <c r="M887" s="46"/>
    </row>
    <row r="888" spans="10:13" ht="16" x14ac:dyDescent="0.2">
      <c r="J888" s="50"/>
      <c r="K888" s="50"/>
      <c r="L888" s="50"/>
      <c r="M888" s="46"/>
    </row>
    <row r="889" spans="10:13" ht="16" x14ac:dyDescent="0.2">
      <c r="J889" s="50"/>
      <c r="K889" s="50"/>
      <c r="L889" s="50"/>
      <c r="M889" s="46"/>
    </row>
    <row r="890" spans="10:13" ht="16" x14ac:dyDescent="0.2">
      <c r="J890" s="50"/>
      <c r="K890" s="50"/>
      <c r="L890" s="50"/>
      <c r="M890" s="46"/>
    </row>
    <row r="891" spans="10:13" ht="16" x14ac:dyDescent="0.2">
      <c r="J891" s="50"/>
      <c r="K891" s="50"/>
      <c r="L891" s="50"/>
      <c r="M891" s="46"/>
    </row>
    <row r="892" spans="10:13" ht="16" x14ac:dyDescent="0.2">
      <c r="J892" s="50"/>
      <c r="K892" s="50"/>
      <c r="L892" s="50"/>
      <c r="M892" s="46"/>
    </row>
    <row r="893" spans="10:13" ht="16" x14ac:dyDescent="0.2">
      <c r="J893" s="50"/>
      <c r="K893" s="50"/>
      <c r="L893" s="50"/>
      <c r="M893" s="46"/>
    </row>
    <row r="894" spans="10:13" ht="16" x14ac:dyDescent="0.2">
      <c r="J894" s="50"/>
      <c r="K894" s="50"/>
      <c r="L894" s="50"/>
      <c r="M894" s="46"/>
    </row>
    <row r="895" spans="10:13" ht="16" x14ac:dyDescent="0.2">
      <c r="J895" s="50"/>
      <c r="K895" s="50"/>
      <c r="L895" s="50"/>
      <c r="M895" s="46"/>
    </row>
    <row r="896" spans="10:13" ht="16" x14ac:dyDescent="0.2">
      <c r="J896" s="50"/>
      <c r="K896" s="50"/>
      <c r="L896" s="50"/>
      <c r="M896" s="46"/>
    </row>
    <row r="897" spans="10:13" ht="16" x14ac:dyDescent="0.2">
      <c r="J897" s="50"/>
      <c r="K897" s="50"/>
      <c r="L897" s="50"/>
      <c r="M897" s="46"/>
    </row>
    <row r="898" spans="10:13" ht="16" x14ac:dyDescent="0.2">
      <c r="J898" s="50"/>
      <c r="K898" s="50"/>
      <c r="L898" s="50"/>
      <c r="M898" s="46"/>
    </row>
    <row r="899" spans="10:13" ht="16" x14ac:dyDescent="0.2">
      <c r="J899" s="50"/>
      <c r="K899" s="50"/>
      <c r="L899" s="50"/>
      <c r="M899" s="46"/>
    </row>
    <row r="900" spans="10:13" ht="16" x14ac:dyDescent="0.2">
      <c r="J900" s="50"/>
      <c r="K900" s="50"/>
      <c r="L900" s="50"/>
      <c r="M900" s="46"/>
    </row>
    <row r="901" spans="10:13" ht="16" x14ac:dyDescent="0.2">
      <c r="J901" s="50"/>
      <c r="K901" s="50"/>
      <c r="L901" s="50"/>
      <c r="M901" s="46"/>
    </row>
    <row r="902" spans="10:13" ht="16" x14ac:dyDescent="0.2">
      <c r="J902" s="50"/>
      <c r="K902" s="50"/>
      <c r="L902" s="50"/>
      <c r="M902" s="46"/>
    </row>
    <row r="903" spans="10:13" ht="16" x14ac:dyDescent="0.2">
      <c r="J903" s="50"/>
      <c r="K903" s="50"/>
      <c r="L903" s="50"/>
      <c r="M903" s="46"/>
    </row>
    <row r="904" spans="10:13" ht="16" x14ac:dyDescent="0.2">
      <c r="J904" s="50"/>
      <c r="K904" s="50"/>
      <c r="L904" s="50"/>
      <c r="M904" s="46"/>
    </row>
    <row r="905" spans="10:13" ht="16" x14ac:dyDescent="0.2">
      <c r="J905" s="50"/>
      <c r="K905" s="50"/>
      <c r="L905" s="50"/>
      <c r="M905" s="46"/>
    </row>
    <row r="906" spans="10:13" ht="16" x14ac:dyDescent="0.2">
      <c r="J906" s="50"/>
      <c r="K906" s="50"/>
      <c r="L906" s="50"/>
      <c r="M906" s="46"/>
    </row>
    <row r="907" spans="10:13" ht="16" x14ac:dyDescent="0.2">
      <c r="J907" s="50"/>
      <c r="K907" s="50"/>
      <c r="L907" s="50"/>
      <c r="M907" s="46"/>
    </row>
    <row r="908" spans="10:13" ht="16" x14ac:dyDescent="0.2">
      <c r="J908" s="50"/>
      <c r="K908" s="50"/>
      <c r="L908" s="50"/>
      <c r="M908" s="46"/>
    </row>
    <row r="909" spans="10:13" ht="16" x14ac:dyDescent="0.2">
      <c r="J909" s="50"/>
      <c r="K909" s="50"/>
      <c r="L909" s="50"/>
      <c r="M909" s="46"/>
    </row>
    <row r="910" spans="10:13" ht="16" x14ac:dyDescent="0.2">
      <c r="J910" s="50"/>
      <c r="K910" s="50"/>
      <c r="L910" s="50"/>
      <c r="M910" s="46"/>
    </row>
    <row r="911" spans="10:13" ht="16" x14ac:dyDescent="0.2">
      <c r="J911" s="50"/>
      <c r="K911" s="50"/>
      <c r="L911" s="50"/>
      <c r="M911" s="46"/>
    </row>
    <row r="912" spans="10:13" ht="16" x14ac:dyDescent="0.2">
      <c r="J912" s="50"/>
      <c r="K912" s="50"/>
      <c r="L912" s="50"/>
      <c r="M912" s="46"/>
    </row>
    <row r="913" spans="10:13" ht="16" x14ac:dyDescent="0.2">
      <c r="J913" s="50"/>
      <c r="K913" s="50"/>
      <c r="L913" s="50"/>
      <c r="M913" s="46"/>
    </row>
    <row r="914" spans="10:13" ht="16" x14ac:dyDescent="0.2">
      <c r="J914" s="50"/>
      <c r="K914" s="50"/>
      <c r="L914" s="50"/>
      <c r="M914" s="46"/>
    </row>
    <row r="915" spans="10:13" ht="16" x14ac:dyDescent="0.2">
      <c r="J915" s="50"/>
      <c r="K915" s="50"/>
      <c r="L915" s="50"/>
      <c r="M915" s="46"/>
    </row>
    <row r="916" spans="10:13" ht="16" x14ac:dyDescent="0.2">
      <c r="J916" s="50"/>
      <c r="K916" s="50"/>
      <c r="L916" s="50"/>
      <c r="M916" s="46"/>
    </row>
    <row r="917" spans="10:13" ht="16" x14ac:dyDescent="0.2">
      <c r="J917" s="50"/>
      <c r="K917" s="50"/>
      <c r="L917" s="50"/>
      <c r="M917" s="46"/>
    </row>
    <row r="918" spans="10:13" ht="16" x14ac:dyDescent="0.2">
      <c r="J918" s="50"/>
      <c r="K918" s="50"/>
      <c r="L918" s="50"/>
      <c r="M918" s="46"/>
    </row>
    <row r="919" spans="10:13" ht="16" x14ac:dyDescent="0.2">
      <c r="J919" s="50"/>
      <c r="K919" s="50"/>
      <c r="L919" s="50"/>
      <c r="M919" s="46"/>
    </row>
    <row r="920" spans="10:13" ht="16" x14ac:dyDescent="0.2">
      <c r="J920" s="50"/>
      <c r="K920" s="50"/>
      <c r="L920" s="50"/>
      <c r="M920" s="46"/>
    </row>
    <row r="921" spans="10:13" ht="16" x14ac:dyDescent="0.2">
      <c r="J921" s="50"/>
      <c r="K921" s="50"/>
      <c r="L921" s="50"/>
      <c r="M921" s="46"/>
    </row>
    <row r="922" spans="10:13" ht="16" x14ac:dyDescent="0.2">
      <c r="J922" s="50"/>
      <c r="K922" s="50"/>
      <c r="L922" s="50"/>
      <c r="M922" s="46"/>
    </row>
    <row r="923" spans="10:13" ht="16" x14ac:dyDescent="0.2">
      <c r="J923" s="50"/>
      <c r="K923" s="50"/>
      <c r="L923" s="50"/>
      <c r="M923" s="46"/>
    </row>
    <row r="924" spans="10:13" ht="16" x14ac:dyDescent="0.2">
      <c r="J924" s="50"/>
      <c r="K924" s="50"/>
      <c r="L924" s="50"/>
      <c r="M924" s="46"/>
    </row>
    <row r="925" spans="10:13" ht="16" x14ac:dyDescent="0.2">
      <c r="J925" s="50"/>
      <c r="K925" s="50"/>
      <c r="L925" s="50"/>
      <c r="M925" s="46"/>
    </row>
    <row r="926" spans="10:13" ht="16" x14ac:dyDescent="0.2">
      <c r="J926" s="50"/>
      <c r="K926" s="50"/>
      <c r="L926" s="50"/>
      <c r="M926" s="46"/>
    </row>
    <row r="927" spans="10:13" ht="16" x14ac:dyDescent="0.2">
      <c r="J927" s="50"/>
      <c r="K927" s="50"/>
      <c r="L927" s="50"/>
      <c r="M927" s="46"/>
    </row>
    <row r="928" spans="10:13" ht="16" x14ac:dyDescent="0.2">
      <c r="J928" s="50"/>
      <c r="K928" s="50"/>
      <c r="L928" s="50"/>
      <c r="M928" s="46"/>
    </row>
    <row r="929" spans="10:13" ht="16" x14ac:dyDescent="0.2">
      <c r="J929" s="50"/>
      <c r="K929" s="50"/>
      <c r="L929" s="50"/>
      <c r="M929" s="46"/>
    </row>
    <row r="930" spans="10:13" ht="16" x14ac:dyDescent="0.2">
      <c r="J930" s="50"/>
      <c r="K930" s="50"/>
      <c r="L930" s="50"/>
      <c r="M930" s="46"/>
    </row>
    <row r="931" spans="10:13" ht="16" x14ac:dyDescent="0.2">
      <c r="J931" s="50"/>
      <c r="K931" s="50"/>
      <c r="L931" s="50"/>
      <c r="M931" s="46"/>
    </row>
    <row r="932" spans="10:13" ht="16" x14ac:dyDescent="0.2">
      <c r="J932" s="50"/>
      <c r="K932" s="50"/>
      <c r="L932" s="50"/>
      <c r="M932" s="46"/>
    </row>
    <row r="933" spans="10:13" ht="16" x14ac:dyDescent="0.2">
      <c r="J933" s="50"/>
      <c r="K933" s="50"/>
      <c r="L933" s="50"/>
      <c r="M933" s="46"/>
    </row>
    <row r="934" spans="10:13" ht="16" x14ac:dyDescent="0.2">
      <c r="J934" s="50"/>
      <c r="K934" s="50"/>
      <c r="L934" s="50"/>
      <c r="M934" s="46"/>
    </row>
    <row r="935" spans="10:13" ht="16" x14ac:dyDescent="0.2">
      <c r="J935" s="50"/>
      <c r="K935" s="50"/>
      <c r="L935" s="50"/>
      <c r="M935" s="46"/>
    </row>
    <row r="936" spans="10:13" ht="16" x14ac:dyDescent="0.2">
      <c r="J936" s="50"/>
      <c r="K936" s="50"/>
      <c r="L936" s="50"/>
      <c r="M936" s="46"/>
    </row>
    <row r="937" spans="10:13" ht="16" x14ac:dyDescent="0.2">
      <c r="J937" s="50"/>
      <c r="K937" s="50"/>
      <c r="L937" s="50"/>
      <c r="M937" s="46"/>
    </row>
    <row r="938" spans="10:13" ht="16" x14ac:dyDescent="0.2">
      <c r="J938" s="50"/>
      <c r="K938" s="50"/>
      <c r="L938" s="50"/>
      <c r="M938" s="46"/>
    </row>
    <row r="939" spans="10:13" ht="16" x14ac:dyDescent="0.2">
      <c r="J939" s="50"/>
      <c r="K939" s="50"/>
      <c r="L939" s="50"/>
      <c r="M939" s="46"/>
    </row>
    <row r="940" spans="10:13" ht="16" x14ac:dyDescent="0.2">
      <c r="J940" s="50"/>
      <c r="K940" s="50"/>
      <c r="L940" s="50"/>
      <c r="M940" s="46"/>
    </row>
    <row r="941" spans="10:13" ht="16" x14ac:dyDescent="0.2">
      <c r="J941" s="50"/>
      <c r="K941" s="50"/>
      <c r="L941" s="50"/>
      <c r="M941" s="46"/>
    </row>
    <row r="942" spans="10:13" ht="16" x14ac:dyDescent="0.2">
      <c r="J942" s="50"/>
      <c r="K942" s="50"/>
      <c r="L942" s="50"/>
      <c r="M942" s="46"/>
    </row>
    <row r="943" spans="10:13" ht="16" x14ac:dyDescent="0.2">
      <c r="J943" s="50"/>
      <c r="K943" s="50"/>
      <c r="L943" s="50"/>
      <c r="M943" s="46"/>
    </row>
    <row r="944" spans="10:13" ht="16" x14ac:dyDescent="0.2">
      <c r="J944" s="50"/>
      <c r="K944" s="50"/>
      <c r="L944" s="50"/>
      <c r="M944" s="46"/>
    </row>
    <row r="945" spans="10:13" ht="16" x14ac:dyDescent="0.2">
      <c r="J945" s="50"/>
      <c r="K945" s="50"/>
      <c r="L945" s="50"/>
      <c r="M945" s="46"/>
    </row>
    <row r="946" spans="10:13" ht="16" x14ac:dyDescent="0.2">
      <c r="J946" s="50"/>
      <c r="K946" s="50"/>
      <c r="L946" s="50"/>
      <c r="M946" s="46"/>
    </row>
    <row r="947" spans="10:13" ht="16" x14ac:dyDescent="0.2">
      <c r="J947" s="50"/>
      <c r="K947" s="50"/>
      <c r="L947" s="50"/>
      <c r="M947" s="46"/>
    </row>
    <row r="948" spans="10:13" ht="16" x14ac:dyDescent="0.2">
      <c r="J948" s="50"/>
      <c r="K948" s="50"/>
      <c r="L948" s="50"/>
      <c r="M948" s="46"/>
    </row>
    <row r="949" spans="10:13" ht="16" x14ac:dyDescent="0.2">
      <c r="J949" s="50"/>
      <c r="K949" s="50"/>
      <c r="L949" s="50"/>
      <c r="M949" s="46"/>
    </row>
    <row r="950" spans="10:13" ht="16" x14ac:dyDescent="0.2">
      <c r="J950" s="50"/>
      <c r="K950" s="50"/>
      <c r="L950" s="50"/>
      <c r="M950" s="46"/>
    </row>
    <row r="951" spans="10:13" ht="16" x14ac:dyDescent="0.2">
      <c r="J951" s="50"/>
      <c r="K951" s="50"/>
      <c r="L951" s="50"/>
      <c r="M951" s="46"/>
    </row>
    <row r="952" spans="10:13" ht="16" x14ac:dyDescent="0.2">
      <c r="J952" s="50"/>
      <c r="K952" s="50"/>
      <c r="L952" s="50"/>
      <c r="M952" s="46"/>
    </row>
    <row r="953" spans="10:13" ht="16" x14ac:dyDescent="0.2">
      <c r="J953" s="50"/>
      <c r="K953" s="50"/>
      <c r="L953" s="50"/>
      <c r="M953" s="46"/>
    </row>
    <row r="954" spans="10:13" ht="16" x14ac:dyDescent="0.2">
      <c r="J954" s="50"/>
      <c r="K954" s="50"/>
      <c r="L954" s="50"/>
      <c r="M954" s="46"/>
    </row>
    <row r="955" spans="10:13" ht="16" x14ac:dyDescent="0.2">
      <c r="J955" s="50"/>
      <c r="K955" s="50"/>
      <c r="L955" s="50"/>
      <c r="M955" s="46"/>
    </row>
    <row r="956" spans="10:13" ht="16" x14ac:dyDescent="0.2">
      <c r="J956" s="50"/>
      <c r="K956" s="50"/>
      <c r="L956" s="50"/>
      <c r="M956" s="46"/>
    </row>
    <row r="957" spans="10:13" ht="16" x14ac:dyDescent="0.2">
      <c r="J957" s="50"/>
      <c r="K957" s="50"/>
      <c r="L957" s="50"/>
      <c r="M957" s="46"/>
    </row>
    <row r="958" spans="10:13" ht="16" x14ac:dyDescent="0.2">
      <c r="J958" s="50"/>
      <c r="K958" s="50"/>
      <c r="L958" s="50"/>
      <c r="M958" s="46"/>
    </row>
    <row r="959" spans="10:13" ht="16" x14ac:dyDescent="0.2">
      <c r="J959" s="50"/>
      <c r="K959" s="50"/>
      <c r="L959" s="50"/>
      <c r="M959" s="46"/>
    </row>
    <row r="960" spans="10:13" ht="16" x14ac:dyDescent="0.2">
      <c r="J960" s="50"/>
      <c r="K960" s="50"/>
      <c r="L960" s="50"/>
      <c r="M960" s="46"/>
    </row>
    <row r="961" spans="10:13" ht="16" x14ac:dyDescent="0.2">
      <c r="J961" s="50"/>
      <c r="K961" s="50"/>
      <c r="L961" s="50"/>
      <c r="M961" s="46"/>
    </row>
    <row r="962" spans="10:13" ht="16" x14ac:dyDescent="0.2">
      <c r="J962" s="50"/>
      <c r="K962" s="50"/>
      <c r="L962" s="50"/>
      <c r="M962" s="46"/>
    </row>
    <row r="963" spans="10:13" ht="16" x14ac:dyDescent="0.2">
      <c r="J963" s="50"/>
      <c r="K963" s="50"/>
      <c r="L963" s="50"/>
      <c r="M963" s="46"/>
    </row>
    <row r="964" spans="10:13" ht="16" x14ac:dyDescent="0.2">
      <c r="J964" s="50"/>
      <c r="K964" s="50"/>
      <c r="L964" s="50"/>
      <c r="M964" s="46"/>
    </row>
    <row r="965" spans="10:13" ht="16" x14ac:dyDescent="0.2">
      <c r="J965" s="50"/>
      <c r="K965" s="50"/>
      <c r="L965" s="50"/>
      <c r="M965" s="46"/>
    </row>
    <row r="966" spans="10:13" ht="16" x14ac:dyDescent="0.2">
      <c r="J966" s="50"/>
      <c r="K966" s="50"/>
      <c r="L966" s="50"/>
      <c r="M966" s="46"/>
    </row>
    <row r="967" spans="10:13" ht="16" x14ac:dyDescent="0.2">
      <c r="J967" s="50"/>
      <c r="K967" s="50"/>
      <c r="L967" s="50"/>
      <c r="M967" s="46"/>
    </row>
    <row r="968" spans="10:13" ht="16" x14ac:dyDescent="0.2">
      <c r="J968" s="50"/>
      <c r="K968" s="50"/>
      <c r="L968" s="50"/>
      <c r="M968" s="46"/>
    </row>
    <row r="969" spans="10:13" ht="16" x14ac:dyDescent="0.2">
      <c r="J969" s="50"/>
      <c r="K969" s="50"/>
      <c r="L969" s="50"/>
      <c r="M969" s="46"/>
    </row>
    <row r="970" spans="10:13" ht="16" x14ac:dyDescent="0.2">
      <c r="J970" s="50"/>
      <c r="K970" s="50"/>
      <c r="L970" s="50"/>
      <c r="M970" s="46"/>
    </row>
    <row r="971" spans="10:13" ht="16" x14ac:dyDescent="0.2">
      <c r="J971" s="50"/>
      <c r="K971" s="50"/>
      <c r="L971" s="50"/>
      <c r="M971" s="46"/>
    </row>
    <row r="972" spans="10:13" ht="16" x14ac:dyDescent="0.2">
      <c r="J972" s="50"/>
      <c r="K972" s="50"/>
      <c r="L972" s="50"/>
      <c r="M972" s="46"/>
    </row>
    <row r="973" spans="10:13" ht="16" x14ac:dyDescent="0.2">
      <c r="J973" s="50"/>
      <c r="K973" s="50"/>
      <c r="L973" s="50"/>
      <c r="M973" s="46"/>
    </row>
    <row r="974" spans="10:13" ht="16" x14ac:dyDescent="0.2">
      <c r="J974" s="50"/>
      <c r="K974" s="50"/>
      <c r="L974" s="50"/>
      <c r="M974" s="46"/>
    </row>
    <row r="975" spans="10:13" ht="16" x14ac:dyDescent="0.2">
      <c r="J975" s="50"/>
      <c r="K975" s="50"/>
      <c r="L975" s="50"/>
      <c r="M975" s="46"/>
    </row>
    <row r="976" spans="10:13" ht="16" x14ac:dyDescent="0.2">
      <c r="J976" s="50"/>
      <c r="K976" s="50"/>
      <c r="L976" s="50"/>
      <c r="M976" s="46"/>
    </row>
    <row r="977" spans="10:13" ht="16" x14ac:dyDescent="0.2">
      <c r="J977" s="50"/>
      <c r="K977" s="50"/>
      <c r="L977" s="50"/>
      <c r="M977" s="46"/>
    </row>
    <row r="978" spans="10:13" ht="16" x14ac:dyDescent="0.2">
      <c r="J978" s="50"/>
      <c r="K978" s="50"/>
      <c r="L978" s="50"/>
      <c r="M978" s="46"/>
    </row>
    <row r="979" spans="10:13" ht="16" x14ac:dyDescent="0.2">
      <c r="J979" s="50"/>
      <c r="K979" s="50"/>
      <c r="L979" s="50"/>
      <c r="M979" s="46"/>
    </row>
    <row r="980" spans="10:13" ht="16" x14ac:dyDescent="0.2">
      <c r="J980" s="50"/>
      <c r="K980" s="50"/>
      <c r="L980" s="50"/>
      <c r="M980" s="46"/>
    </row>
    <row r="981" spans="10:13" ht="16" x14ac:dyDescent="0.2">
      <c r="J981" s="50"/>
      <c r="K981" s="50"/>
      <c r="L981" s="50"/>
      <c r="M981" s="46"/>
    </row>
    <row r="982" spans="10:13" ht="16" x14ac:dyDescent="0.2">
      <c r="J982" s="50"/>
      <c r="K982" s="50"/>
      <c r="L982" s="50"/>
      <c r="M982" s="46"/>
    </row>
    <row r="983" spans="10:13" ht="16" x14ac:dyDescent="0.2">
      <c r="J983" s="50"/>
      <c r="K983" s="50"/>
      <c r="L983" s="50"/>
      <c r="M983" s="46"/>
    </row>
    <row r="984" spans="10:13" ht="16" x14ac:dyDescent="0.2">
      <c r="J984" s="50"/>
      <c r="K984" s="50"/>
      <c r="L984" s="50"/>
      <c r="M984" s="46"/>
    </row>
    <row r="985" spans="10:13" ht="16" x14ac:dyDescent="0.2">
      <c r="J985" s="50"/>
      <c r="K985" s="50"/>
      <c r="L985" s="50"/>
      <c r="M985" s="46"/>
    </row>
    <row r="986" spans="10:13" ht="16" x14ac:dyDescent="0.2">
      <c r="J986" s="50"/>
      <c r="K986" s="50"/>
      <c r="L986" s="50"/>
      <c r="M986" s="46"/>
    </row>
    <row r="987" spans="10:13" ht="16" x14ac:dyDescent="0.2">
      <c r="J987" s="50"/>
      <c r="K987" s="50"/>
      <c r="L987" s="50"/>
      <c r="M987" s="46"/>
    </row>
    <row r="988" spans="10:13" ht="16" x14ac:dyDescent="0.2">
      <c r="J988" s="50"/>
      <c r="K988" s="50"/>
      <c r="L988" s="50"/>
      <c r="M988" s="46"/>
    </row>
    <row r="989" spans="10:13" ht="16" x14ac:dyDescent="0.2">
      <c r="J989" s="50"/>
      <c r="K989" s="50"/>
      <c r="L989" s="50"/>
      <c r="M989" s="46"/>
    </row>
    <row r="990" spans="10:13" ht="16" x14ac:dyDescent="0.2">
      <c r="J990" s="50"/>
      <c r="K990" s="50"/>
      <c r="L990" s="50"/>
      <c r="M990" s="46"/>
    </row>
    <row r="991" spans="10:13" ht="16" x14ac:dyDescent="0.2">
      <c r="J991" s="50"/>
      <c r="K991" s="50"/>
      <c r="L991" s="50"/>
      <c r="M991" s="46"/>
    </row>
    <row r="992" spans="10:13" ht="16" x14ac:dyDescent="0.2">
      <c r="J992" s="50"/>
      <c r="K992" s="50"/>
      <c r="L992" s="50"/>
      <c r="M992" s="46"/>
    </row>
    <row r="993" spans="10:13" ht="16" x14ac:dyDescent="0.2">
      <c r="J993" s="50"/>
      <c r="K993" s="50"/>
      <c r="L993" s="50"/>
      <c r="M993" s="46"/>
    </row>
    <row r="994" spans="10:13" ht="16" x14ac:dyDescent="0.2">
      <c r="J994" s="50"/>
      <c r="K994" s="50"/>
      <c r="L994" s="50"/>
      <c r="M994" s="46"/>
    </row>
    <row r="995" spans="10:13" ht="16" x14ac:dyDescent="0.2">
      <c r="J995" s="50"/>
      <c r="K995" s="50"/>
      <c r="L995" s="50"/>
      <c r="M995" s="46"/>
    </row>
    <row r="996" spans="10:13" ht="16" x14ac:dyDescent="0.2">
      <c r="J996" s="50"/>
      <c r="K996" s="50"/>
      <c r="L996" s="50"/>
      <c r="M996" s="46"/>
    </row>
    <row r="997" spans="10:13" ht="16" x14ac:dyDescent="0.2">
      <c r="J997" s="50"/>
      <c r="K997" s="50"/>
      <c r="L997" s="50"/>
      <c r="M997" s="46"/>
    </row>
    <row r="998" spans="10:13" ht="16" x14ac:dyDescent="0.2">
      <c r="J998" s="50"/>
      <c r="K998" s="50"/>
      <c r="L998" s="50"/>
      <c r="M998" s="46"/>
    </row>
    <row r="999" spans="10:13" ht="16" x14ac:dyDescent="0.2">
      <c r="J999" s="50"/>
      <c r="K999" s="50"/>
      <c r="L999" s="50"/>
      <c r="M999" s="46"/>
    </row>
    <row r="1000" spans="10:13" ht="16" x14ac:dyDescent="0.2">
      <c r="J1000" s="50"/>
      <c r="K1000" s="50"/>
      <c r="L1000" s="50"/>
      <c r="M1000" s="46"/>
    </row>
    <row r="1001" spans="10:13" ht="16" x14ac:dyDescent="0.2">
      <c r="J1001" s="50"/>
      <c r="K1001" s="50"/>
      <c r="L1001" s="50"/>
      <c r="M1001" s="46"/>
    </row>
    <row r="1002" spans="10:13" ht="16" x14ac:dyDescent="0.2">
      <c r="J1002" s="50"/>
      <c r="K1002" s="50"/>
      <c r="L1002" s="50"/>
      <c r="M1002" s="46"/>
    </row>
    <row r="1003" spans="10:13" ht="16" x14ac:dyDescent="0.2">
      <c r="J1003" s="50"/>
      <c r="K1003" s="50"/>
      <c r="L1003" s="50"/>
      <c r="M1003" s="46"/>
    </row>
    <row r="1004" spans="10:13" ht="16" x14ac:dyDescent="0.2">
      <c r="J1004" s="50"/>
      <c r="K1004" s="50"/>
      <c r="L1004" s="50"/>
      <c r="M1004" s="46"/>
    </row>
    <row r="1005" spans="10:13" ht="16" x14ac:dyDescent="0.2">
      <c r="J1005" s="50"/>
      <c r="K1005" s="50"/>
      <c r="L1005" s="50"/>
      <c r="M1005" s="46"/>
    </row>
    <row r="1006" spans="10:13" ht="16" x14ac:dyDescent="0.2">
      <c r="J1006" s="50"/>
      <c r="K1006" s="50"/>
      <c r="L1006" s="50"/>
      <c r="M1006" s="46"/>
    </row>
    <row r="1007" spans="10:13" ht="16" x14ac:dyDescent="0.2">
      <c r="J1007" s="50"/>
      <c r="K1007" s="50"/>
      <c r="L1007" s="50"/>
      <c r="M1007" s="46"/>
    </row>
    <row r="1008" spans="10:13" ht="16" x14ac:dyDescent="0.2">
      <c r="J1008" s="50"/>
      <c r="K1008" s="50"/>
      <c r="L1008" s="50"/>
      <c r="M1008" s="46"/>
    </row>
    <row r="1009" spans="10:13" ht="16" x14ac:dyDescent="0.2">
      <c r="J1009" s="50"/>
      <c r="K1009" s="50"/>
      <c r="L1009" s="50"/>
      <c r="M1009" s="46"/>
    </row>
    <row r="1010" spans="10:13" ht="16" x14ac:dyDescent="0.2">
      <c r="J1010" s="50"/>
      <c r="K1010" s="50"/>
      <c r="L1010" s="50"/>
      <c r="M1010" s="46"/>
    </row>
    <row r="1011" spans="10:13" ht="16" x14ac:dyDescent="0.2">
      <c r="J1011" s="50"/>
      <c r="K1011" s="50"/>
      <c r="L1011" s="50"/>
      <c r="M1011" s="46"/>
    </row>
    <row r="1012" spans="10:13" ht="16" x14ac:dyDescent="0.2">
      <c r="J1012" s="50"/>
      <c r="K1012" s="50"/>
      <c r="L1012" s="50"/>
      <c r="M1012" s="46"/>
    </row>
    <row r="1013" spans="10:13" ht="16" x14ac:dyDescent="0.2">
      <c r="J1013" s="50"/>
      <c r="K1013" s="50"/>
      <c r="L1013" s="50"/>
      <c r="M1013" s="46"/>
    </row>
    <row r="1014" spans="10:13" ht="16" x14ac:dyDescent="0.2">
      <c r="J1014" s="50"/>
      <c r="K1014" s="50"/>
      <c r="L1014" s="50"/>
      <c r="M1014" s="46"/>
    </row>
    <row r="1015" spans="10:13" ht="16" x14ac:dyDescent="0.2">
      <c r="J1015" s="50"/>
      <c r="K1015" s="50"/>
      <c r="L1015" s="50"/>
      <c r="M1015" s="46"/>
    </row>
    <row r="1016" spans="10:13" ht="16" x14ac:dyDescent="0.2">
      <c r="J1016" s="50"/>
      <c r="K1016" s="50"/>
      <c r="L1016" s="50"/>
      <c r="M1016" s="46"/>
    </row>
    <row r="1017" spans="10:13" ht="16" x14ac:dyDescent="0.2">
      <c r="J1017" s="50"/>
      <c r="K1017" s="50"/>
      <c r="L1017" s="50"/>
      <c r="M1017" s="46"/>
    </row>
    <row r="1018" spans="10:13" ht="16" x14ac:dyDescent="0.2">
      <c r="J1018" s="50"/>
      <c r="K1018" s="50"/>
      <c r="L1018" s="50"/>
      <c r="M1018" s="46"/>
    </row>
    <row r="1019" spans="10:13" ht="16" x14ac:dyDescent="0.2">
      <c r="J1019" s="50"/>
      <c r="K1019" s="50"/>
      <c r="L1019" s="50"/>
      <c r="M1019" s="46"/>
    </row>
    <row r="1020" spans="10:13" ht="16" x14ac:dyDescent="0.2">
      <c r="J1020" s="50"/>
      <c r="K1020" s="50"/>
      <c r="L1020" s="50"/>
      <c r="M1020" s="46"/>
    </row>
    <row r="1021" spans="10:13" ht="16" x14ac:dyDescent="0.2">
      <c r="J1021" s="50"/>
      <c r="K1021" s="50"/>
      <c r="L1021" s="50"/>
      <c r="M1021" s="46"/>
    </row>
    <row r="1022" spans="10:13" ht="16" x14ac:dyDescent="0.2">
      <c r="J1022" s="50"/>
      <c r="K1022" s="50"/>
      <c r="L1022" s="50"/>
      <c r="M1022" s="46"/>
    </row>
    <row r="1023" spans="10:13" ht="16" x14ac:dyDescent="0.2">
      <c r="J1023" s="50"/>
      <c r="K1023" s="50"/>
      <c r="L1023" s="50"/>
      <c r="M1023" s="46"/>
    </row>
    <row r="1024" spans="10:13" ht="16" x14ac:dyDescent="0.2">
      <c r="J1024" s="50"/>
      <c r="K1024" s="50"/>
      <c r="L1024" s="50"/>
      <c r="M1024" s="46"/>
    </row>
    <row r="1025" spans="10:13" ht="16" x14ac:dyDescent="0.2">
      <c r="J1025" s="50"/>
      <c r="K1025" s="50"/>
      <c r="L1025" s="50"/>
      <c r="M1025" s="46"/>
    </row>
    <row r="1026" spans="10:13" ht="16" x14ac:dyDescent="0.2">
      <c r="J1026" s="50"/>
      <c r="K1026" s="50"/>
      <c r="L1026" s="50"/>
      <c r="M1026" s="46"/>
    </row>
    <row r="1027" spans="10:13" ht="16" x14ac:dyDescent="0.2">
      <c r="J1027" s="50"/>
      <c r="K1027" s="50"/>
      <c r="L1027" s="50"/>
      <c r="M1027" s="46"/>
    </row>
    <row r="1028" spans="10:13" ht="16" x14ac:dyDescent="0.2">
      <c r="J1028" s="50"/>
      <c r="K1028" s="50"/>
      <c r="L1028" s="50"/>
      <c r="M1028" s="46"/>
    </row>
    <row r="1029" spans="10:13" ht="16" x14ac:dyDescent="0.2">
      <c r="J1029" s="50"/>
      <c r="K1029" s="50"/>
      <c r="L1029" s="50"/>
      <c r="M1029" s="46"/>
    </row>
    <row r="1030" spans="10:13" ht="16" x14ac:dyDescent="0.2">
      <c r="J1030" s="50"/>
      <c r="K1030" s="50"/>
      <c r="L1030" s="50"/>
      <c r="M1030" s="46"/>
    </row>
    <row r="1031" spans="10:13" ht="16" x14ac:dyDescent="0.2">
      <c r="J1031" s="50"/>
      <c r="K1031" s="50"/>
      <c r="L1031" s="50"/>
      <c r="M1031" s="46"/>
    </row>
    <row r="1032" spans="10:13" ht="16" x14ac:dyDescent="0.2">
      <c r="J1032" s="50"/>
      <c r="K1032" s="50"/>
      <c r="L1032" s="50"/>
      <c r="M1032" s="46"/>
    </row>
    <row r="1033" spans="10:13" ht="16" x14ac:dyDescent="0.2">
      <c r="J1033" s="50"/>
      <c r="K1033" s="50"/>
      <c r="L1033" s="50"/>
      <c r="M1033" s="46"/>
    </row>
    <row r="1034" spans="10:13" ht="16" x14ac:dyDescent="0.2">
      <c r="J1034" s="50"/>
      <c r="K1034" s="50"/>
      <c r="L1034" s="50"/>
      <c r="M1034" s="46"/>
    </row>
    <row r="1035" spans="10:13" ht="16" x14ac:dyDescent="0.2">
      <c r="J1035" s="50"/>
      <c r="K1035" s="50"/>
      <c r="L1035" s="50"/>
      <c r="M1035" s="46"/>
    </row>
    <row r="1036" spans="10:13" ht="16" x14ac:dyDescent="0.2">
      <c r="J1036" s="50"/>
      <c r="K1036" s="50"/>
      <c r="L1036" s="50"/>
      <c r="M1036" s="46"/>
    </row>
    <row r="1037" spans="10:13" ht="16" x14ac:dyDescent="0.2">
      <c r="J1037" s="50"/>
      <c r="K1037" s="50"/>
      <c r="L1037" s="50"/>
      <c r="M1037" s="46"/>
    </row>
    <row r="1038" spans="10:13" ht="16" x14ac:dyDescent="0.2">
      <c r="J1038" s="50"/>
      <c r="K1038" s="50"/>
      <c r="L1038" s="50"/>
      <c r="M1038" s="46"/>
    </row>
    <row r="1039" spans="10:13" ht="16" x14ac:dyDescent="0.2">
      <c r="J1039" s="50"/>
      <c r="K1039" s="50"/>
      <c r="L1039" s="50"/>
      <c r="M1039" s="46"/>
    </row>
    <row r="1040" spans="10:13" ht="16" x14ac:dyDescent="0.2">
      <c r="J1040" s="50"/>
      <c r="K1040" s="50"/>
      <c r="L1040" s="50"/>
      <c r="M1040" s="46"/>
    </row>
    <row r="1041" spans="10:13" ht="16" x14ac:dyDescent="0.2">
      <c r="J1041" s="50"/>
      <c r="K1041" s="50"/>
      <c r="L1041" s="50"/>
      <c r="M1041" s="46"/>
    </row>
    <row r="1042" spans="10:13" ht="16" x14ac:dyDescent="0.2">
      <c r="J1042" s="50"/>
      <c r="K1042" s="50"/>
      <c r="L1042" s="50"/>
      <c r="M1042" s="46"/>
    </row>
    <row r="1043" spans="10:13" ht="16" x14ac:dyDescent="0.2">
      <c r="J1043" s="50"/>
      <c r="K1043" s="50"/>
      <c r="L1043" s="50"/>
      <c r="M1043" s="46"/>
    </row>
    <row r="1044" spans="10:13" ht="16" x14ac:dyDescent="0.2">
      <c r="J1044" s="50"/>
      <c r="K1044" s="50"/>
      <c r="L1044" s="50"/>
      <c r="M1044" s="46"/>
    </row>
    <row r="1045" spans="10:13" ht="16" x14ac:dyDescent="0.2">
      <c r="J1045" s="50"/>
      <c r="K1045" s="50"/>
      <c r="L1045" s="50"/>
      <c r="M1045" s="46"/>
    </row>
    <row r="1046" spans="10:13" ht="16" x14ac:dyDescent="0.2">
      <c r="J1046" s="50"/>
      <c r="K1046" s="50"/>
      <c r="L1046" s="50"/>
      <c r="M1046" s="46"/>
    </row>
    <row r="1047" spans="10:13" ht="16" x14ac:dyDescent="0.2">
      <c r="J1047" s="50"/>
      <c r="K1047" s="50"/>
      <c r="L1047" s="50"/>
      <c r="M1047" s="46"/>
    </row>
    <row r="1048" spans="10:13" ht="16" x14ac:dyDescent="0.2">
      <c r="J1048" s="50"/>
      <c r="K1048" s="50"/>
      <c r="L1048" s="50"/>
      <c r="M1048" s="46"/>
    </row>
    <row r="1049" spans="10:13" ht="16" x14ac:dyDescent="0.2">
      <c r="J1049" s="50"/>
      <c r="K1049" s="50"/>
      <c r="L1049" s="50"/>
      <c r="M1049" s="46"/>
    </row>
    <row r="1050" spans="10:13" ht="16" x14ac:dyDescent="0.2">
      <c r="J1050" s="50"/>
      <c r="K1050" s="50"/>
      <c r="L1050" s="50"/>
      <c r="M1050" s="46"/>
    </row>
    <row r="1051" spans="10:13" ht="16" x14ac:dyDescent="0.2">
      <c r="J1051" s="50"/>
      <c r="K1051" s="50"/>
      <c r="L1051" s="50"/>
      <c r="M1051" s="46"/>
    </row>
    <row r="1052" spans="10:13" ht="16" x14ac:dyDescent="0.2">
      <c r="J1052" s="50"/>
      <c r="K1052" s="50"/>
      <c r="L1052" s="50"/>
      <c r="M1052" s="46"/>
    </row>
    <row r="1053" spans="10:13" ht="16" x14ac:dyDescent="0.2">
      <c r="J1053" s="50"/>
      <c r="K1053" s="50"/>
      <c r="L1053" s="50"/>
      <c r="M1053" s="46"/>
    </row>
    <row r="1054" spans="10:13" ht="16" x14ac:dyDescent="0.2">
      <c r="J1054" s="50"/>
      <c r="K1054" s="50"/>
      <c r="L1054" s="50"/>
      <c r="M1054" s="46"/>
    </row>
    <row r="1055" spans="10:13" ht="16" x14ac:dyDescent="0.2">
      <c r="J1055" s="50"/>
      <c r="K1055" s="50"/>
      <c r="L1055" s="50"/>
      <c r="M1055" s="46"/>
    </row>
    <row r="1056" spans="10:13" ht="16" x14ac:dyDescent="0.2">
      <c r="J1056" s="50"/>
      <c r="K1056" s="50"/>
      <c r="L1056" s="50"/>
      <c r="M1056" s="46"/>
    </row>
    <row r="1057" spans="10:13" ht="16" x14ac:dyDescent="0.2">
      <c r="J1057" s="50"/>
      <c r="K1057" s="50"/>
      <c r="L1057" s="50"/>
      <c r="M1057" s="46"/>
    </row>
    <row r="1058" spans="10:13" ht="16" x14ac:dyDescent="0.2">
      <c r="J1058" s="50"/>
      <c r="K1058" s="50"/>
      <c r="L1058" s="50"/>
      <c r="M1058" s="46"/>
    </row>
    <row r="1059" spans="10:13" ht="16" x14ac:dyDescent="0.2">
      <c r="J1059" s="50"/>
      <c r="K1059" s="50"/>
      <c r="L1059" s="50"/>
      <c r="M1059" s="46"/>
    </row>
    <row r="1060" spans="10:13" ht="16" x14ac:dyDescent="0.2">
      <c r="J1060" s="50"/>
      <c r="K1060" s="50"/>
      <c r="L1060" s="50"/>
      <c r="M1060" s="46"/>
    </row>
    <row r="1061" spans="10:13" ht="16" x14ac:dyDescent="0.2">
      <c r="J1061" s="50"/>
      <c r="K1061" s="50"/>
      <c r="L1061" s="50"/>
      <c r="M1061" s="46"/>
    </row>
    <row r="1062" spans="10:13" ht="16" x14ac:dyDescent="0.2">
      <c r="J1062" s="50"/>
      <c r="K1062" s="50"/>
      <c r="L1062" s="50"/>
      <c r="M1062" s="46"/>
    </row>
    <row r="1063" spans="10:13" ht="16" x14ac:dyDescent="0.2">
      <c r="J1063" s="50"/>
      <c r="K1063" s="50"/>
      <c r="L1063" s="50"/>
      <c r="M1063" s="46"/>
    </row>
    <row r="1064" spans="10:13" ht="16" x14ac:dyDescent="0.2">
      <c r="J1064" s="50"/>
      <c r="K1064" s="50"/>
      <c r="L1064" s="50"/>
      <c r="M1064" s="46"/>
    </row>
    <row r="1065" spans="10:13" ht="16" x14ac:dyDescent="0.2">
      <c r="J1065" s="50"/>
      <c r="K1065" s="50"/>
      <c r="L1065" s="50"/>
      <c r="M1065" s="46"/>
    </row>
    <row r="1066" spans="10:13" ht="16" x14ac:dyDescent="0.2">
      <c r="J1066" s="50"/>
      <c r="K1066" s="50"/>
      <c r="L1066" s="50"/>
      <c r="M1066" s="46"/>
    </row>
    <row r="1067" spans="10:13" ht="16" x14ac:dyDescent="0.2">
      <c r="J1067" s="50"/>
      <c r="K1067" s="50"/>
      <c r="L1067" s="50"/>
      <c r="M1067" s="46"/>
    </row>
    <row r="1068" spans="10:13" ht="16" x14ac:dyDescent="0.2">
      <c r="J1068" s="50"/>
      <c r="K1068" s="50"/>
      <c r="L1068" s="50"/>
      <c r="M1068" s="46"/>
    </row>
    <row r="1069" spans="10:13" ht="16" x14ac:dyDescent="0.2">
      <c r="J1069" s="50"/>
      <c r="K1069" s="50"/>
      <c r="L1069" s="50"/>
      <c r="M1069" s="46"/>
    </row>
    <row r="1070" spans="10:13" ht="16" x14ac:dyDescent="0.2">
      <c r="J1070" s="50"/>
      <c r="K1070" s="50"/>
      <c r="L1070" s="50"/>
      <c r="M1070" s="46"/>
    </row>
    <row r="1071" spans="10:13" ht="16" x14ac:dyDescent="0.2">
      <c r="J1071" s="50"/>
      <c r="K1071" s="50"/>
      <c r="L1071" s="50"/>
      <c r="M1071" s="46"/>
    </row>
    <row r="1072" spans="10:13" ht="16" x14ac:dyDescent="0.2">
      <c r="J1072" s="50"/>
      <c r="K1072" s="50"/>
      <c r="L1072" s="50"/>
      <c r="M1072" s="46"/>
    </row>
    <row r="1073" spans="10:13" ht="16" x14ac:dyDescent="0.2">
      <c r="J1073" s="50"/>
      <c r="K1073" s="50"/>
      <c r="L1073" s="50"/>
      <c r="M1073" s="46"/>
    </row>
    <row r="1074" spans="10:13" ht="16" x14ac:dyDescent="0.2">
      <c r="J1074" s="50"/>
      <c r="K1074" s="50"/>
      <c r="L1074" s="50"/>
      <c r="M1074" s="46"/>
    </row>
    <row r="1075" spans="10:13" ht="16" x14ac:dyDescent="0.2">
      <c r="J1075" s="50"/>
      <c r="K1075" s="50"/>
      <c r="L1075" s="50"/>
      <c r="M1075" s="46"/>
    </row>
    <row r="1076" spans="10:13" ht="16" x14ac:dyDescent="0.2">
      <c r="J1076" s="50"/>
      <c r="K1076" s="50"/>
      <c r="L1076" s="50"/>
      <c r="M1076" s="46"/>
    </row>
    <row r="1077" spans="10:13" ht="16" x14ac:dyDescent="0.2">
      <c r="J1077" s="50"/>
      <c r="K1077" s="50"/>
      <c r="L1077" s="50"/>
      <c r="M1077" s="46"/>
    </row>
    <row r="1078" spans="10:13" ht="16" x14ac:dyDescent="0.2">
      <c r="J1078" s="50"/>
      <c r="K1078" s="50"/>
      <c r="L1078" s="50"/>
      <c r="M1078" s="46"/>
    </row>
    <row r="1079" spans="10:13" ht="16" x14ac:dyDescent="0.2">
      <c r="J1079" s="50"/>
      <c r="K1079" s="50"/>
      <c r="L1079" s="50"/>
      <c r="M1079" s="46"/>
    </row>
    <row r="1080" spans="10:13" ht="16" x14ac:dyDescent="0.2">
      <c r="J1080" s="50"/>
      <c r="K1080" s="50"/>
      <c r="L1080" s="50"/>
      <c r="M1080" s="46"/>
    </row>
    <row r="1081" spans="10:13" ht="16" x14ac:dyDescent="0.2">
      <c r="J1081" s="50"/>
      <c r="K1081" s="50"/>
      <c r="L1081" s="50"/>
      <c r="M1081" s="46"/>
    </row>
    <row r="1082" spans="10:13" ht="16" x14ac:dyDescent="0.2">
      <c r="J1082" s="50"/>
      <c r="K1082" s="50"/>
      <c r="L1082" s="50"/>
      <c r="M1082" s="46"/>
    </row>
    <row r="1083" spans="10:13" ht="16" x14ac:dyDescent="0.2">
      <c r="J1083" s="50"/>
      <c r="K1083" s="50"/>
      <c r="L1083" s="50"/>
      <c r="M1083" s="46"/>
    </row>
    <row r="1084" spans="10:13" ht="16" x14ac:dyDescent="0.2">
      <c r="J1084" s="50"/>
      <c r="K1084" s="50"/>
      <c r="L1084" s="50"/>
      <c r="M1084" s="46"/>
    </row>
    <row r="1085" spans="10:13" ht="16" x14ac:dyDescent="0.2">
      <c r="J1085" s="50"/>
      <c r="K1085" s="50"/>
      <c r="L1085" s="50"/>
      <c r="M1085" s="46"/>
    </row>
    <row r="1086" spans="10:13" ht="16" x14ac:dyDescent="0.2">
      <c r="J1086" s="50"/>
      <c r="K1086" s="50"/>
      <c r="L1086" s="50"/>
      <c r="M1086" s="46"/>
    </row>
    <row r="1087" spans="10:13" ht="16" x14ac:dyDescent="0.2">
      <c r="J1087" s="50"/>
      <c r="K1087" s="50"/>
      <c r="L1087" s="50"/>
      <c r="M1087" s="46"/>
    </row>
    <row r="1088" spans="10:13" ht="16" x14ac:dyDescent="0.2">
      <c r="J1088" s="50"/>
      <c r="K1088" s="50"/>
      <c r="L1088" s="50"/>
      <c r="M1088" s="46"/>
    </row>
    <row r="1089" spans="10:13" ht="16" x14ac:dyDescent="0.2">
      <c r="J1089" s="50"/>
      <c r="K1089" s="50"/>
      <c r="L1089" s="50"/>
      <c r="M1089" s="46"/>
    </row>
    <row r="1090" spans="10:13" ht="16" x14ac:dyDescent="0.2">
      <c r="J1090" s="50"/>
      <c r="K1090" s="50"/>
      <c r="L1090" s="50"/>
      <c r="M1090" s="46"/>
    </row>
    <row r="1091" spans="10:13" ht="16" x14ac:dyDescent="0.2">
      <c r="J1091" s="50"/>
      <c r="K1091" s="50"/>
      <c r="L1091" s="50"/>
      <c r="M1091" s="46"/>
    </row>
    <row r="1092" spans="10:13" ht="16" x14ac:dyDescent="0.2">
      <c r="J1092" s="50"/>
      <c r="K1092" s="50"/>
      <c r="L1092" s="50"/>
      <c r="M1092" s="46"/>
    </row>
    <row r="1093" spans="10:13" ht="16" x14ac:dyDescent="0.2">
      <c r="J1093" s="50"/>
      <c r="K1093" s="50"/>
      <c r="L1093" s="50"/>
      <c r="M1093" s="46"/>
    </row>
    <row r="1094" spans="10:13" ht="15" customHeight="1" x14ac:dyDescent="0.2">
      <c r="M1094" s="46"/>
    </row>
  </sheetData>
  <sheetProtection algorithmName="SHA-512" hashValue="sAUbnlaKOg07DrgJaqyNhpaUHMUFi2Togto/mGVHD7lbATo5R+2vHWHRpvtTUVGZkeOgy7nYo0oENsu5yWxXaw==" saltValue="yeNqFiDsWHjIszPWSVPWMg==" spinCount="100000" sheet="1" objects="1" scenarios="1"/>
  <mergeCells count="7">
    <mergeCell ref="A153:M153"/>
    <mergeCell ref="A1:M1"/>
    <mergeCell ref="A2:M2"/>
    <mergeCell ref="A3:M3"/>
    <mergeCell ref="A37:M37"/>
    <mergeCell ref="A57:M57"/>
    <mergeCell ref="B148:G148"/>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outlinePr summaryBelow="0" summaryRight="0"/>
    <pageSetUpPr fitToPage="1"/>
  </sheetPr>
  <dimension ref="A1:K1000"/>
  <sheetViews>
    <sheetView zoomScale="86" workbookViewId="0">
      <selection activeCell="A4" sqref="A4:G12"/>
    </sheetView>
  </sheetViews>
  <sheetFormatPr baseColWidth="10" defaultColWidth="11.1640625" defaultRowHeight="15" customHeight="1" x14ac:dyDescent="0.2"/>
  <cols>
    <col min="1" max="6" width="11.33203125" customWidth="1"/>
    <col min="7" max="7" width="87.1640625" customWidth="1"/>
    <col min="8" max="11" width="11.33203125" customWidth="1"/>
  </cols>
  <sheetData>
    <row r="1" spans="1:11" ht="24.75" customHeight="1" x14ac:dyDescent="0.2">
      <c r="A1" s="119" t="s">
        <v>0</v>
      </c>
      <c r="B1" s="120"/>
      <c r="C1" s="120"/>
      <c r="D1" s="120"/>
      <c r="E1" s="120"/>
      <c r="F1" s="120"/>
      <c r="G1" s="121"/>
      <c r="H1" s="1"/>
      <c r="I1" s="1"/>
      <c r="J1" s="1"/>
      <c r="K1" s="1"/>
    </row>
    <row r="2" spans="1:11" ht="15" customHeight="1" x14ac:dyDescent="0.2">
      <c r="A2" s="54"/>
      <c r="B2" s="55"/>
      <c r="C2" s="55"/>
      <c r="D2" s="55"/>
      <c r="E2" s="55"/>
      <c r="F2" s="55"/>
      <c r="G2" s="56"/>
    </row>
    <row r="3" spans="1:11" ht="24.75" customHeight="1" x14ac:dyDescent="0.2">
      <c r="A3" s="122" t="s">
        <v>1</v>
      </c>
      <c r="B3" s="123"/>
      <c r="C3" s="123"/>
      <c r="D3" s="123"/>
      <c r="E3" s="123"/>
      <c r="F3" s="123"/>
      <c r="G3" s="124"/>
      <c r="H3" s="1"/>
      <c r="I3" s="1"/>
      <c r="J3" s="1"/>
      <c r="K3" s="1"/>
    </row>
    <row r="4" spans="1:11" ht="16" x14ac:dyDescent="0.2">
      <c r="A4" s="125" t="s">
        <v>2</v>
      </c>
      <c r="B4" s="123"/>
      <c r="C4" s="123"/>
      <c r="D4" s="123"/>
      <c r="E4" s="123"/>
      <c r="F4" s="123"/>
      <c r="G4" s="124"/>
    </row>
    <row r="5" spans="1:11" ht="16" x14ac:dyDescent="0.2">
      <c r="A5" s="126"/>
      <c r="B5" s="127"/>
      <c r="C5" s="127"/>
      <c r="D5" s="127"/>
      <c r="E5" s="127"/>
      <c r="F5" s="127"/>
      <c r="G5" s="124"/>
    </row>
    <row r="6" spans="1:11" ht="15" customHeight="1" x14ac:dyDescent="0.2">
      <c r="A6" s="126"/>
      <c r="B6" s="127"/>
      <c r="C6" s="127"/>
      <c r="D6" s="127"/>
      <c r="E6" s="127"/>
      <c r="F6" s="127"/>
      <c r="G6" s="124"/>
    </row>
    <row r="7" spans="1:11" ht="15" customHeight="1" x14ac:dyDescent="0.2">
      <c r="A7" s="126"/>
      <c r="B7" s="127"/>
      <c r="C7" s="127"/>
      <c r="D7" s="127"/>
      <c r="E7" s="127"/>
      <c r="F7" s="127"/>
      <c r="G7" s="124"/>
    </row>
    <row r="8" spans="1:11" ht="15" customHeight="1" x14ac:dyDescent="0.2">
      <c r="A8" s="126"/>
      <c r="B8" s="127"/>
      <c r="C8" s="127"/>
      <c r="D8" s="127"/>
      <c r="E8" s="127"/>
      <c r="F8" s="127"/>
      <c r="G8" s="124"/>
    </row>
    <row r="9" spans="1:11" ht="16" x14ac:dyDescent="0.2">
      <c r="A9" s="126"/>
      <c r="B9" s="127"/>
      <c r="C9" s="127"/>
      <c r="D9" s="127"/>
      <c r="E9" s="127"/>
      <c r="F9" s="127"/>
      <c r="G9" s="124"/>
    </row>
    <row r="10" spans="1:11" ht="16" x14ac:dyDescent="0.2">
      <c r="A10" s="126"/>
      <c r="B10" s="127"/>
      <c r="C10" s="127"/>
      <c r="D10" s="127"/>
      <c r="E10" s="127"/>
      <c r="F10" s="127"/>
      <c r="G10" s="124"/>
    </row>
    <row r="11" spans="1:11" ht="16" x14ac:dyDescent="0.2">
      <c r="A11" s="126"/>
      <c r="B11" s="127"/>
      <c r="C11" s="127"/>
      <c r="D11" s="127"/>
      <c r="E11" s="127"/>
      <c r="F11" s="127"/>
      <c r="G11" s="124"/>
    </row>
    <row r="12" spans="1:11" ht="16" x14ac:dyDescent="0.2">
      <c r="A12" s="126"/>
      <c r="B12" s="123"/>
      <c r="C12" s="123"/>
      <c r="D12" s="123"/>
      <c r="E12" s="123"/>
      <c r="F12" s="123"/>
      <c r="G12" s="124"/>
    </row>
    <row r="13" spans="1:11" ht="15" customHeight="1" x14ac:dyDescent="0.2">
      <c r="A13" s="54"/>
      <c r="B13" s="55"/>
      <c r="C13" s="55"/>
      <c r="D13" s="55"/>
      <c r="E13" s="55"/>
      <c r="F13" s="55"/>
      <c r="G13" s="56"/>
      <c r="H13" s="2"/>
      <c r="I13" s="2"/>
      <c r="J13" s="2"/>
      <c r="K13" s="2"/>
    </row>
    <row r="14" spans="1:11" ht="19" x14ac:dyDescent="0.2">
      <c r="A14" s="122" t="s">
        <v>3</v>
      </c>
      <c r="B14" s="123"/>
      <c r="C14" s="123"/>
      <c r="D14" s="123"/>
      <c r="E14" s="123"/>
      <c r="F14" s="123"/>
      <c r="G14" s="124"/>
      <c r="H14" s="1"/>
      <c r="I14" s="1"/>
      <c r="J14" s="1"/>
      <c r="K14" s="1"/>
    </row>
    <row r="15" spans="1:11" ht="15.75" customHeight="1" x14ac:dyDescent="0.2">
      <c r="A15" s="125" t="s">
        <v>4</v>
      </c>
      <c r="B15" s="123"/>
      <c r="C15" s="123"/>
      <c r="D15" s="123"/>
      <c r="E15" s="123"/>
      <c r="F15" s="123"/>
      <c r="G15" s="124"/>
    </row>
    <row r="16" spans="1:11" ht="15" customHeight="1" x14ac:dyDescent="0.2">
      <c r="A16" s="126"/>
      <c r="B16" s="127"/>
      <c r="C16" s="127"/>
      <c r="D16" s="127"/>
      <c r="E16" s="127"/>
      <c r="F16" s="127"/>
      <c r="G16" s="124"/>
    </row>
    <row r="17" spans="1:11" ht="15" customHeight="1" x14ac:dyDescent="0.2">
      <c r="A17" s="126"/>
      <c r="B17" s="127"/>
      <c r="C17" s="127"/>
      <c r="D17" s="127"/>
      <c r="E17" s="127"/>
      <c r="F17" s="127"/>
      <c r="G17" s="124"/>
    </row>
    <row r="18" spans="1:11" ht="15" customHeight="1" x14ac:dyDescent="0.2">
      <c r="A18" s="126"/>
      <c r="B18" s="127"/>
      <c r="C18" s="127"/>
      <c r="D18" s="127"/>
      <c r="E18" s="127"/>
      <c r="F18" s="127"/>
      <c r="G18" s="124"/>
    </row>
    <row r="19" spans="1:11" ht="15" customHeight="1" x14ac:dyDescent="0.2">
      <c r="A19" s="126"/>
      <c r="B19" s="127"/>
      <c r="C19" s="127"/>
      <c r="D19" s="127"/>
      <c r="E19" s="127"/>
      <c r="F19" s="127"/>
      <c r="G19" s="124"/>
    </row>
    <row r="20" spans="1:11" ht="15" customHeight="1" x14ac:dyDescent="0.2">
      <c r="A20" s="126"/>
      <c r="B20" s="127"/>
      <c r="C20" s="127"/>
      <c r="D20" s="127"/>
      <c r="E20" s="127"/>
      <c r="F20" s="127"/>
      <c r="G20" s="124"/>
    </row>
    <row r="21" spans="1:11" ht="15" customHeight="1" x14ac:dyDescent="0.2">
      <c r="A21" s="126"/>
      <c r="B21" s="127"/>
      <c r="C21" s="127"/>
      <c r="D21" s="127"/>
      <c r="E21" s="127"/>
      <c r="F21" s="127"/>
      <c r="G21" s="124"/>
    </row>
    <row r="22" spans="1:11" ht="15.75" customHeight="1" x14ac:dyDescent="0.2">
      <c r="A22" s="126"/>
      <c r="B22" s="127"/>
      <c r="C22" s="127"/>
      <c r="D22" s="127"/>
      <c r="E22" s="127"/>
      <c r="F22" s="127"/>
      <c r="G22" s="124"/>
    </row>
    <row r="23" spans="1:11" ht="15" customHeight="1" x14ac:dyDescent="0.2">
      <c r="A23" s="126"/>
      <c r="B23" s="127"/>
      <c r="C23" s="127"/>
      <c r="D23" s="127"/>
      <c r="E23" s="127"/>
      <c r="F23" s="127"/>
      <c r="G23" s="124"/>
    </row>
    <row r="24" spans="1:11" ht="243" customHeight="1" x14ac:dyDescent="0.2">
      <c r="A24" s="126"/>
      <c r="B24" s="123"/>
      <c r="C24" s="123"/>
      <c r="D24" s="123"/>
      <c r="E24" s="123"/>
      <c r="F24" s="123"/>
      <c r="G24" s="124"/>
    </row>
    <row r="25" spans="1:11" ht="15" customHeight="1" x14ac:dyDescent="0.2">
      <c r="A25" s="54"/>
      <c r="B25" s="55"/>
      <c r="C25" s="55"/>
      <c r="D25" s="55"/>
      <c r="E25" s="55"/>
      <c r="F25" s="55"/>
      <c r="G25" s="56"/>
    </row>
    <row r="26" spans="1:11" ht="177.75" customHeight="1" x14ac:dyDescent="0.2">
      <c r="A26" s="116" t="s">
        <v>5</v>
      </c>
      <c r="B26" s="117"/>
      <c r="C26" s="117"/>
      <c r="D26" s="117"/>
      <c r="E26" s="117"/>
      <c r="F26" s="117"/>
      <c r="G26" s="118"/>
      <c r="H26" s="3"/>
      <c r="I26" s="3"/>
      <c r="J26" s="3"/>
      <c r="K26" s="3"/>
    </row>
    <row r="27" spans="1:11" ht="15.75" customHeight="1" x14ac:dyDescent="0.2"/>
    <row r="28" spans="1:11" ht="15.75" customHeight="1" x14ac:dyDescent="0.2"/>
    <row r="29" spans="1:11" ht="15.75" customHeight="1" x14ac:dyDescent="0.2"/>
    <row r="30" spans="1:11" ht="15.75" customHeight="1" x14ac:dyDescent="0.2"/>
    <row r="31" spans="1:11" ht="15.75" customHeight="1" x14ac:dyDescent="0.2"/>
    <row r="32" spans="1: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A26:G26"/>
    <mergeCell ref="A1:G1"/>
    <mergeCell ref="A3:G3"/>
    <mergeCell ref="A4:G12"/>
    <mergeCell ref="A14:G14"/>
    <mergeCell ref="A15:G24"/>
  </mergeCells>
  <pageMargins left="0.7" right="0.7" top="0.75" bottom="0.75" header="0" footer="0"/>
  <pageSetup scale="66"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G225"/>
  <sheetViews>
    <sheetView workbookViewId="0">
      <selection activeCell="F3" sqref="F3"/>
    </sheetView>
  </sheetViews>
  <sheetFormatPr baseColWidth="10" defaultColWidth="11.1640625" defaultRowHeight="16" x14ac:dyDescent="0.2"/>
  <cols>
    <col min="1" max="1" width="3.5" style="75" bestFit="1" customWidth="1"/>
    <col min="2" max="2" width="75.33203125" style="30" customWidth="1"/>
    <col min="3" max="3" width="8.33203125" customWidth="1"/>
    <col min="4" max="4" width="11.5" customWidth="1"/>
    <col min="5" max="5" width="8.6640625" customWidth="1"/>
    <col min="6" max="7" width="18.6640625" customWidth="1"/>
  </cols>
  <sheetData>
    <row r="1" spans="1:7" x14ac:dyDescent="0.2">
      <c r="A1" s="140" t="s">
        <v>56</v>
      </c>
      <c r="B1" s="141"/>
      <c r="C1" s="141"/>
      <c r="D1" s="141"/>
      <c r="E1" s="141"/>
      <c r="F1" s="141"/>
      <c r="G1" s="134"/>
    </row>
    <row r="2" spans="1:7" x14ac:dyDescent="0.2">
      <c r="A2" s="142" t="s">
        <v>57</v>
      </c>
      <c r="B2" s="127"/>
      <c r="C2" s="127"/>
      <c r="D2" s="127"/>
      <c r="E2" s="127"/>
    </row>
    <row r="3" spans="1:7" ht="20" x14ac:dyDescent="0.25">
      <c r="A3" s="72" t="s">
        <v>58</v>
      </c>
      <c r="B3" s="4" t="s">
        <v>59</v>
      </c>
      <c r="C3" s="5" t="s">
        <v>60</v>
      </c>
      <c r="D3" s="5" t="s">
        <v>61</v>
      </c>
      <c r="E3" s="5" t="s">
        <v>62</v>
      </c>
      <c r="F3" s="5" t="s">
        <v>63</v>
      </c>
      <c r="G3" s="5" t="s">
        <v>64</v>
      </c>
    </row>
    <row r="4" spans="1:7" x14ac:dyDescent="0.2">
      <c r="A4" s="143" t="s">
        <v>65</v>
      </c>
      <c r="B4" s="144"/>
      <c r="C4" s="144"/>
      <c r="D4" s="144"/>
      <c r="E4" s="144"/>
      <c r="F4" s="144"/>
      <c r="G4" s="136"/>
    </row>
    <row r="5" spans="1:7" ht="17" x14ac:dyDescent="0.2">
      <c r="A5" s="73">
        <v>1</v>
      </c>
      <c r="B5" s="27" t="s">
        <v>66</v>
      </c>
      <c r="C5" s="6"/>
      <c r="D5" s="7"/>
      <c r="E5" s="8"/>
      <c r="F5" s="9"/>
      <c r="G5" s="10" t="s">
        <v>67</v>
      </c>
    </row>
    <row r="6" spans="1:7" ht="17" x14ac:dyDescent="0.2">
      <c r="A6" s="73">
        <f t="shared" ref="A6:A13" si="0">A5+1</f>
        <v>2</v>
      </c>
      <c r="B6" s="27" t="s">
        <v>68</v>
      </c>
      <c r="C6" s="6"/>
      <c r="D6" s="7"/>
      <c r="E6" s="8"/>
      <c r="F6" s="9"/>
      <c r="G6" s="10" t="s">
        <v>69</v>
      </c>
    </row>
    <row r="7" spans="1:7" ht="17" x14ac:dyDescent="0.2">
      <c r="A7" s="73">
        <f t="shared" si="0"/>
        <v>3</v>
      </c>
      <c r="B7" s="27" t="s">
        <v>70</v>
      </c>
      <c r="C7" s="6"/>
      <c r="D7" s="7"/>
      <c r="E7" s="8"/>
      <c r="F7" s="9"/>
      <c r="G7" s="10" t="s">
        <v>71</v>
      </c>
    </row>
    <row r="8" spans="1:7" ht="17" x14ac:dyDescent="0.2">
      <c r="A8" s="73">
        <f t="shared" si="0"/>
        <v>4</v>
      </c>
      <c r="B8" s="27" t="s">
        <v>72</v>
      </c>
      <c r="C8" s="6"/>
      <c r="D8" s="7"/>
      <c r="E8" s="8"/>
      <c r="F8" s="9"/>
      <c r="G8" s="10" t="s">
        <v>73</v>
      </c>
    </row>
    <row r="9" spans="1:7" ht="34" x14ac:dyDescent="0.2">
      <c r="A9" s="73">
        <f t="shared" si="0"/>
        <v>5</v>
      </c>
      <c r="B9" s="27" t="s">
        <v>74</v>
      </c>
      <c r="C9" s="6"/>
      <c r="D9" s="7"/>
      <c r="E9" s="8"/>
      <c r="F9" s="9"/>
      <c r="G9" s="10" t="s">
        <v>75</v>
      </c>
    </row>
    <row r="10" spans="1:7" ht="17" x14ac:dyDescent="0.2">
      <c r="A10" s="73">
        <f t="shared" si="0"/>
        <v>6</v>
      </c>
      <c r="B10" s="27" t="s">
        <v>76</v>
      </c>
      <c r="C10" s="6"/>
      <c r="D10" s="7"/>
      <c r="E10" s="8"/>
      <c r="F10" s="9"/>
      <c r="G10" s="10" t="s">
        <v>77</v>
      </c>
    </row>
    <row r="11" spans="1:7" ht="34" x14ac:dyDescent="0.2">
      <c r="A11" s="73">
        <f t="shared" si="0"/>
        <v>7</v>
      </c>
      <c r="B11" s="27" t="s">
        <v>78</v>
      </c>
      <c r="C11" s="6"/>
      <c r="D11" s="7"/>
      <c r="E11" s="8"/>
      <c r="F11" s="9"/>
      <c r="G11" s="10" t="s">
        <v>79</v>
      </c>
    </row>
    <row r="12" spans="1:7" ht="34" x14ac:dyDescent="0.2">
      <c r="A12" s="73">
        <f t="shared" si="0"/>
        <v>8</v>
      </c>
      <c r="B12" s="27" t="s">
        <v>80</v>
      </c>
      <c r="C12" s="6"/>
      <c r="D12" s="7"/>
      <c r="E12" s="8"/>
      <c r="F12" s="9"/>
      <c r="G12" s="10" t="s">
        <v>81</v>
      </c>
    </row>
    <row r="13" spans="1:7" ht="17" x14ac:dyDescent="0.2">
      <c r="A13" s="73">
        <f t="shared" si="0"/>
        <v>9</v>
      </c>
      <c r="B13" s="27" t="s">
        <v>82</v>
      </c>
      <c r="C13" s="6"/>
      <c r="D13" s="7"/>
      <c r="E13" s="8"/>
      <c r="F13" s="9"/>
      <c r="G13" s="10" t="s">
        <v>83</v>
      </c>
    </row>
    <row r="14" spans="1:7" x14ac:dyDescent="0.2">
      <c r="A14" s="132" t="s">
        <v>84</v>
      </c>
      <c r="B14" s="129"/>
      <c r="C14" s="11">
        <f>COUNTIF(C5:C13,"2")</f>
        <v>0</v>
      </c>
      <c r="D14" s="12">
        <f>COUNTIF(D5:D13,"1")</f>
        <v>0</v>
      </c>
      <c r="E14" s="13">
        <f>COUNTIF(E5:E13,"0")</f>
        <v>0</v>
      </c>
      <c r="F14" s="14"/>
      <c r="G14" s="14"/>
    </row>
    <row r="15" spans="1:7" x14ac:dyDescent="0.2">
      <c r="A15" s="132" t="s">
        <v>85</v>
      </c>
      <c r="B15" s="129"/>
      <c r="C15" s="11">
        <f t="shared" ref="C15:E15" si="1">SUM(C5:C13)</f>
        <v>0</v>
      </c>
      <c r="D15" s="12">
        <f t="shared" si="1"/>
        <v>0</v>
      </c>
      <c r="E15" s="13">
        <f t="shared" si="1"/>
        <v>0</v>
      </c>
      <c r="F15" s="14"/>
      <c r="G15" s="14"/>
    </row>
    <row r="16" spans="1:7" x14ac:dyDescent="0.2">
      <c r="A16" s="139" t="s">
        <v>86</v>
      </c>
      <c r="B16" s="131"/>
      <c r="C16" s="131"/>
      <c r="D16" s="131"/>
      <c r="E16" s="131"/>
      <c r="F16" s="131"/>
      <c r="G16" s="129"/>
    </row>
    <row r="17" spans="1:7" ht="34" x14ac:dyDescent="0.2">
      <c r="A17" s="73">
        <v>1</v>
      </c>
      <c r="B17" s="27" t="s">
        <v>87</v>
      </c>
      <c r="C17" s="6"/>
      <c r="D17" s="7"/>
      <c r="E17" s="8"/>
      <c r="F17" s="9"/>
      <c r="G17" s="10" t="s">
        <v>88</v>
      </c>
    </row>
    <row r="18" spans="1:7" ht="17" x14ac:dyDescent="0.2">
      <c r="A18" s="73">
        <f t="shared" ref="A18:A27" si="2">A17+1</f>
        <v>2</v>
      </c>
      <c r="B18" s="27" t="s">
        <v>89</v>
      </c>
      <c r="C18" s="6"/>
      <c r="D18" s="7"/>
      <c r="E18" s="8"/>
      <c r="F18" s="9"/>
      <c r="G18" s="10" t="s">
        <v>90</v>
      </c>
    </row>
    <row r="19" spans="1:7" ht="34" x14ac:dyDescent="0.2">
      <c r="A19" s="73">
        <f t="shared" si="2"/>
        <v>3</v>
      </c>
      <c r="B19" s="15" t="s">
        <v>91</v>
      </c>
      <c r="C19" s="6"/>
      <c r="D19" s="7"/>
      <c r="E19" s="8"/>
      <c r="F19" s="9"/>
      <c r="G19" s="10" t="s">
        <v>92</v>
      </c>
    </row>
    <row r="20" spans="1:7" ht="34" x14ac:dyDescent="0.2">
      <c r="A20" s="73">
        <f t="shared" si="2"/>
        <v>4</v>
      </c>
      <c r="B20" s="16" t="s">
        <v>93</v>
      </c>
      <c r="C20" s="6"/>
      <c r="D20" s="7"/>
      <c r="E20" s="8"/>
      <c r="F20" s="9"/>
      <c r="G20" s="10" t="s">
        <v>94</v>
      </c>
    </row>
    <row r="21" spans="1:7" ht="34" x14ac:dyDescent="0.2">
      <c r="A21" s="73">
        <f t="shared" si="2"/>
        <v>5</v>
      </c>
      <c r="B21" s="27" t="s">
        <v>95</v>
      </c>
      <c r="C21" s="6"/>
      <c r="D21" s="7"/>
      <c r="E21" s="8"/>
      <c r="F21" s="9"/>
      <c r="G21" s="10" t="s">
        <v>96</v>
      </c>
    </row>
    <row r="22" spans="1:7" ht="34" x14ac:dyDescent="0.2">
      <c r="A22" s="73">
        <f t="shared" si="2"/>
        <v>6</v>
      </c>
      <c r="B22" s="27" t="s">
        <v>97</v>
      </c>
      <c r="C22" s="6"/>
      <c r="D22" s="7"/>
      <c r="E22" s="8"/>
      <c r="F22" s="9"/>
      <c r="G22" s="10" t="s">
        <v>98</v>
      </c>
    </row>
    <row r="23" spans="1:7" ht="34" x14ac:dyDescent="0.2">
      <c r="A23" s="73">
        <f t="shared" si="2"/>
        <v>7</v>
      </c>
      <c r="B23" s="31" t="s">
        <v>99</v>
      </c>
      <c r="C23" s="6"/>
      <c r="D23" s="7"/>
      <c r="E23" s="8"/>
      <c r="F23" s="9"/>
      <c r="G23" s="10" t="s">
        <v>100</v>
      </c>
    </row>
    <row r="24" spans="1:7" ht="17" x14ac:dyDescent="0.2">
      <c r="A24" s="73">
        <f t="shared" si="2"/>
        <v>8</v>
      </c>
      <c r="B24" s="27" t="s">
        <v>101</v>
      </c>
      <c r="C24" s="6"/>
      <c r="D24" s="7"/>
      <c r="E24" s="8"/>
      <c r="F24" s="9"/>
      <c r="G24" s="10" t="s">
        <v>102</v>
      </c>
    </row>
    <row r="25" spans="1:7" ht="34" x14ac:dyDescent="0.2">
      <c r="A25" s="73">
        <f t="shared" si="2"/>
        <v>9</v>
      </c>
      <c r="B25" s="17" t="s">
        <v>103</v>
      </c>
      <c r="C25" s="6"/>
      <c r="D25" s="7"/>
      <c r="E25" s="8"/>
      <c r="F25" s="9"/>
      <c r="G25" s="10" t="s">
        <v>104</v>
      </c>
    </row>
    <row r="26" spans="1:7" ht="17" x14ac:dyDescent="0.2">
      <c r="A26" s="73">
        <f t="shared" si="2"/>
        <v>10</v>
      </c>
      <c r="B26" s="27" t="s">
        <v>105</v>
      </c>
      <c r="C26" s="6"/>
      <c r="D26" s="7"/>
      <c r="E26" s="8"/>
      <c r="F26" s="9"/>
      <c r="G26" s="10" t="s">
        <v>106</v>
      </c>
    </row>
    <row r="27" spans="1:7" ht="34" x14ac:dyDescent="0.2">
      <c r="A27" s="73">
        <f t="shared" si="2"/>
        <v>11</v>
      </c>
      <c r="B27" s="27" t="s">
        <v>107</v>
      </c>
      <c r="C27" s="6"/>
      <c r="D27" s="7"/>
      <c r="E27" s="8"/>
      <c r="F27" s="57"/>
      <c r="G27" s="58" t="s">
        <v>108</v>
      </c>
    </row>
    <row r="28" spans="1:7" x14ac:dyDescent="0.2">
      <c r="A28" s="128" t="s">
        <v>84</v>
      </c>
      <c r="B28" s="129"/>
      <c r="C28" s="19">
        <f>COUNTIF(C17:C27,"2")</f>
        <v>0</v>
      </c>
      <c r="D28" s="20">
        <f>COUNTIF(D17:D27,"1")</f>
        <v>0</v>
      </c>
      <c r="E28" s="21">
        <f>COUNTIF(E17:E27,"0")</f>
        <v>0</v>
      </c>
      <c r="F28" s="22"/>
      <c r="G28" s="22"/>
    </row>
    <row r="29" spans="1:7" x14ac:dyDescent="0.2">
      <c r="A29" s="128" t="s">
        <v>109</v>
      </c>
      <c r="B29" s="129"/>
      <c r="C29" s="19">
        <f t="shared" ref="C29:E29" si="3">SUM(C17:C27)</f>
        <v>0</v>
      </c>
      <c r="D29" s="20">
        <f t="shared" si="3"/>
        <v>0</v>
      </c>
      <c r="E29" s="21">
        <f t="shared" si="3"/>
        <v>0</v>
      </c>
      <c r="F29" s="22"/>
      <c r="G29" s="22"/>
    </row>
    <row r="30" spans="1:7" x14ac:dyDescent="0.2">
      <c r="A30" s="130" t="s">
        <v>110</v>
      </c>
      <c r="B30" s="131"/>
      <c r="C30" s="131"/>
      <c r="D30" s="131"/>
      <c r="E30" s="131"/>
      <c r="F30" s="131"/>
      <c r="G30" s="129"/>
    </row>
    <row r="31" spans="1:7" ht="34" x14ac:dyDescent="0.2">
      <c r="A31" s="73">
        <v>1</v>
      </c>
      <c r="B31" s="27" t="s">
        <v>111</v>
      </c>
      <c r="C31" s="6"/>
      <c r="D31" s="7"/>
      <c r="E31" s="8"/>
      <c r="F31" s="9"/>
      <c r="G31" s="10" t="s">
        <v>112</v>
      </c>
    </row>
    <row r="32" spans="1:7" ht="34" x14ac:dyDescent="0.2">
      <c r="A32" s="73">
        <f t="shared" ref="A32:A44" si="4">A31+1</f>
        <v>2</v>
      </c>
      <c r="B32" s="27" t="s">
        <v>113</v>
      </c>
      <c r="C32" s="6"/>
      <c r="D32" s="7"/>
      <c r="E32" s="8"/>
      <c r="F32" s="9"/>
      <c r="G32" s="10" t="s">
        <v>114</v>
      </c>
    </row>
    <row r="33" spans="1:7" ht="17" x14ac:dyDescent="0.2">
      <c r="A33" s="73">
        <f t="shared" si="4"/>
        <v>3</v>
      </c>
      <c r="B33" s="27" t="s">
        <v>115</v>
      </c>
      <c r="C33" s="6"/>
      <c r="D33" s="7"/>
      <c r="E33" s="8"/>
      <c r="F33" s="9"/>
      <c r="G33" s="10" t="s">
        <v>116</v>
      </c>
    </row>
    <row r="34" spans="1:7" ht="34" x14ac:dyDescent="0.2">
      <c r="A34" s="73">
        <f t="shared" si="4"/>
        <v>4</v>
      </c>
      <c r="B34" s="27" t="s">
        <v>117</v>
      </c>
      <c r="C34" s="6"/>
      <c r="D34" s="7"/>
      <c r="E34" s="8"/>
      <c r="F34" s="9"/>
      <c r="G34" s="10" t="s">
        <v>118</v>
      </c>
    </row>
    <row r="35" spans="1:7" ht="17" x14ac:dyDescent="0.2">
      <c r="A35" s="73">
        <f t="shared" si="4"/>
        <v>5</v>
      </c>
      <c r="B35" s="27" t="s">
        <v>119</v>
      </c>
      <c r="C35" s="6"/>
      <c r="D35" s="7"/>
      <c r="E35" s="8"/>
      <c r="F35" s="9"/>
      <c r="G35" s="10" t="s">
        <v>120</v>
      </c>
    </row>
    <row r="36" spans="1:7" ht="17" x14ac:dyDescent="0.2">
      <c r="A36" s="73">
        <f t="shared" si="4"/>
        <v>6</v>
      </c>
      <c r="B36" s="27" t="s">
        <v>121</v>
      </c>
      <c r="C36" s="6"/>
      <c r="D36" s="7"/>
      <c r="E36" s="8"/>
      <c r="F36" s="9"/>
      <c r="G36" s="10" t="s">
        <v>122</v>
      </c>
    </row>
    <row r="37" spans="1:7" ht="17" x14ac:dyDescent="0.2">
      <c r="A37" s="73">
        <f t="shared" si="4"/>
        <v>7</v>
      </c>
      <c r="B37" s="17" t="s">
        <v>123</v>
      </c>
      <c r="C37" s="6"/>
      <c r="D37" s="7"/>
      <c r="E37" s="8"/>
      <c r="F37" s="9"/>
      <c r="G37" s="10" t="s">
        <v>124</v>
      </c>
    </row>
    <row r="38" spans="1:7" ht="34" x14ac:dyDescent="0.2">
      <c r="A38" s="73">
        <f t="shared" si="4"/>
        <v>8</v>
      </c>
      <c r="B38" s="27" t="s">
        <v>125</v>
      </c>
      <c r="C38" s="6"/>
      <c r="D38" s="7"/>
      <c r="E38" s="8"/>
      <c r="F38" s="9"/>
      <c r="G38" s="10" t="s">
        <v>126</v>
      </c>
    </row>
    <row r="39" spans="1:7" ht="17" x14ac:dyDescent="0.2">
      <c r="A39" s="73">
        <f t="shared" si="4"/>
        <v>9</v>
      </c>
      <c r="B39" s="27" t="s">
        <v>127</v>
      </c>
      <c r="C39" s="6"/>
      <c r="D39" s="7"/>
      <c r="E39" s="8"/>
      <c r="F39" s="9"/>
      <c r="G39" s="10" t="s">
        <v>128</v>
      </c>
    </row>
    <row r="40" spans="1:7" ht="17" x14ac:dyDescent="0.2">
      <c r="A40" s="73">
        <f t="shared" si="4"/>
        <v>10</v>
      </c>
      <c r="B40" s="27" t="s">
        <v>129</v>
      </c>
      <c r="C40" s="6"/>
      <c r="D40" s="7"/>
      <c r="E40" s="8"/>
      <c r="F40" s="9"/>
      <c r="G40" s="10" t="s">
        <v>130</v>
      </c>
    </row>
    <row r="41" spans="1:7" ht="17" x14ac:dyDescent="0.2">
      <c r="A41" s="73">
        <f t="shared" si="4"/>
        <v>11</v>
      </c>
      <c r="B41" s="27" t="s">
        <v>131</v>
      </c>
      <c r="C41" s="6"/>
      <c r="D41" s="7"/>
      <c r="E41" s="8"/>
      <c r="F41" s="9"/>
      <c r="G41" s="10" t="s">
        <v>132</v>
      </c>
    </row>
    <row r="42" spans="1:7" ht="34" x14ac:dyDescent="0.2">
      <c r="A42" s="73">
        <f t="shared" si="4"/>
        <v>12</v>
      </c>
      <c r="B42" s="23" t="s">
        <v>133</v>
      </c>
      <c r="C42" s="6"/>
      <c r="D42" s="7"/>
      <c r="E42" s="8"/>
      <c r="F42" s="9"/>
      <c r="G42" s="10" t="s">
        <v>134</v>
      </c>
    </row>
    <row r="43" spans="1:7" ht="17" x14ac:dyDescent="0.2">
      <c r="A43" s="74">
        <f t="shared" si="4"/>
        <v>13</v>
      </c>
      <c r="B43" s="93" t="s">
        <v>135</v>
      </c>
      <c r="C43" s="6"/>
      <c r="D43" s="7"/>
      <c r="E43" s="8"/>
      <c r="F43" s="9"/>
      <c r="G43" s="10" t="s">
        <v>136</v>
      </c>
    </row>
    <row r="44" spans="1:7" ht="34" x14ac:dyDescent="0.2">
      <c r="A44" s="74">
        <f t="shared" si="4"/>
        <v>14</v>
      </c>
      <c r="B44" s="93" t="s">
        <v>137</v>
      </c>
      <c r="C44" s="6"/>
      <c r="D44" s="7"/>
      <c r="E44" s="8"/>
      <c r="F44" s="94"/>
      <c r="G44" s="10" t="s">
        <v>138</v>
      </c>
    </row>
    <row r="45" spans="1:7" x14ac:dyDescent="0.2">
      <c r="A45" s="132" t="s">
        <v>84</v>
      </c>
      <c r="B45" s="129"/>
      <c r="C45" s="24">
        <f>COUNTIF(C31:C44,"2")</f>
        <v>0</v>
      </c>
      <c r="D45" s="25">
        <f>COUNTIF(D31:D44,"1")</f>
        <v>0</v>
      </c>
      <c r="E45" s="26">
        <f>COUNTIF(E31:E44,"0")</f>
        <v>0</v>
      </c>
      <c r="F45" s="133"/>
      <c r="G45" s="134"/>
    </row>
    <row r="46" spans="1:7" x14ac:dyDescent="0.2">
      <c r="A46" s="137" t="s">
        <v>139</v>
      </c>
      <c r="B46" s="138"/>
      <c r="C46" s="24">
        <f t="shared" ref="C46:E46" si="5">SUM(C31:C44)</f>
        <v>0</v>
      </c>
      <c r="D46" s="25">
        <f t="shared" si="5"/>
        <v>0</v>
      </c>
      <c r="E46" s="26">
        <f t="shared" si="5"/>
        <v>0</v>
      </c>
      <c r="F46" s="135"/>
      <c r="G46" s="136"/>
    </row>
    <row r="47" spans="1:7" x14ac:dyDescent="0.2">
      <c r="B47" s="52"/>
    </row>
    <row r="48" spans="1:7" x14ac:dyDescent="0.2">
      <c r="B48" s="52"/>
    </row>
    <row r="49" spans="2:2" x14ac:dyDescent="0.2">
      <c r="B49" s="52"/>
    </row>
    <row r="50" spans="2:2" x14ac:dyDescent="0.2">
      <c r="B50" s="52"/>
    </row>
    <row r="51" spans="2:2" x14ac:dyDescent="0.2">
      <c r="B51" s="52"/>
    </row>
    <row r="52" spans="2:2" x14ac:dyDescent="0.2">
      <c r="B52" s="52"/>
    </row>
    <row r="53" spans="2:2" x14ac:dyDescent="0.2">
      <c r="B53" s="52"/>
    </row>
    <row r="54" spans="2:2" x14ac:dyDescent="0.2">
      <c r="B54" s="52"/>
    </row>
    <row r="55" spans="2:2" x14ac:dyDescent="0.2">
      <c r="B55" s="52"/>
    </row>
    <row r="56" spans="2:2" x14ac:dyDescent="0.2">
      <c r="B56" s="52"/>
    </row>
    <row r="57" spans="2:2" x14ac:dyDescent="0.2">
      <c r="B57" s="52"/>
    </row>
    <row r="58" spans="2:2" x14ac:dyDescent="0.2">
      <c r="B58" s="52"/>
    </row>
    <row r="59" spans="2:2" x14ac:dyDescent="0.2">
      <c r="B59" s="52"/>
    </row>
    <row r="60" spans="2:2" x14ac:dyDescent="0.2">
      <c r="B60" s="52"/>
    </row>
    <row r="61" spans="2:2" x14ac:dyDescent="0.2">
      <c r="B61" s="52"/>
    </row>
    <row r="62" spans="2:2" x14ac:dyDescent="0.2">
      <c r="B62" s="52"/>
    </row>
    <row r="63" spans="2:2" x14ac:dyDescent="0.2">
      <c r="B63" s="52"/>
    </row>
    <row r="64" spans="2:2" x14ac:dyDescent="0.2">
      <c r="B64" s="52"/>
    </row>
    <row r="65" spans="2:2" x14ac:dyDescent="0.2">
      <c r="B65" s="52"/>
    </row>
    <row r="66" spans="2:2" x14ac:dyDescent="0.2">
      <c r="B66" s="52"/>
    </row>
    <row r="67" spans="2:2" x14ac:dyDescent="0.2">
      <c r="B67" s="52"/>
    </row>
    <row r="68" spans="2:2" x14ac:dyDescent="0.2">
      <c r="B68" s="52"/>
    </row>
    <row r="69" spans="2:2" x14ac:dyDescent="0.2">
      <c r="B69" s="52"/>
    </row>
    <row r="70" spans="2:2" x14ac:dyDescent="0.2">
      <c r="B70" s="52"/>
    </row>
    <row r="71" spans="2:2" x14ac:dyDescent="0.2">
      <c r="B71" s="52"/>
    </row>
    <row r="72" spans="2:2" x14ac:dyDescent="0.2">
      <c r="B72" s="52"/>
    </row>
    <row r="73" spans="2:2" x14ac:dyDescent="0.2">
      <c r="B73" s="52"/>
    </row>
    <row r="74" spans="2:2" x14ac:dyDescent="0.2">
      <c r="B74" s="52"/>
    </row>
    <row r="75" spans="2:2" x14ac:dyDescent="0.2">
      <c r="B75" s="52"/>
    </row>
    <row r="76" spans="2:2" x14ac:dyDescent="0.2">
      <c r="B76" s="52"/>
    </row>
    <row r="77" spans="2:2" x14ac:dyDescent="0.2">
      <c r="B77" s="52"/>
    </row>
    <row r="78" spans="2:2" x14ac:dyDescent="0.2">
      <c r="B78" s="52"/>
    </row>
    <row r="79" spans="2:2" x14ac:dyDescent="0.2">
      <c r="B79" s="52"/>
    </row>
    <row r="80" spans="2:2" x14ac:dyDescent="0.2">
      <c r="B80" s="52"/>
    </row>
    <row r="81" spans="2:2" x14ac:dyDescent="0.2">
      <c r="B81" s="52"/>
    </row>
    <row r="82" spans="2:2" x14ac:dyDescent="0.2">
      <c r="B82" s="52"/>
    </row>
    <row r="83" spans="2:2" x14ac:dyDescent="0.2">
      <c r="B83" s="52"/>
    </row>
    <row r="84" spans="2:2" x14ac:dyDescent="0.2">
      <c r="B84" s="52"/>
    </row>
    <row r="85" spans="2:2" x14ac:dyDescent="0.2">
      <c r="B85" s="52"/>
    </row>
    <row r="86" spans="2:2" x14ac:dyDescent="0.2">
      <c r="B86" s="52"/>
    </row>
    <row r="87" spans="2:2" x14ac:dyDescent="0.2">
      <c r="B87" s="52"/>
    </row>
    <row r="88" spans="2:2" x14ac:dyDescent="0.2">
      <c r="B88" s="52"/>
    </row>
    <row r="89" spans="2:2" x14ac:dyDescent="0.2">
      <c r="B89" s="52"/>
    </row>
    <row r="90" spans="2:2" x14ac:dyDescent="0.2">
      <c r="B90" s="52"/>
    </row>
    <row r="91" spans="2:2" x14ac:dyDescent="0.2">
      <c r="B91" s="52"/>
    </row>
    <row r="92" spans="2:2" x14ac:dyDescent="0.2">
      <c r="B92" s="52"/>
    </row>
    <row r="93" spans="2:2" x14ac:dyDescent="0.2">
      <c r="B93" s="52"/>
    </row>
    <row r="94" spans="2:2" x14ac:dyDescent="0.2">
      <c r="B94" s="52"/>
    </row>
    <row r="95" spans="2:2" x14ac:dyDescent="0.2">
      <c r="B95" s="52"/>
    </row>
    <row r="96" spans="2:2" x14ac:dyDescent="0.2">
      <c r="B96" s="52"/>
    </row>
    <row r="97" spans="2:2" x14ac:dyDescent="0.2">
      <c r="B97" s="52"/>
    </row>
    <row r="98" spans="2:2" x14ac:dyDescent="0.2">
      <c r="B98" s="52"/>
    </row>
    <row r="99" spans="2:2" x14ac:dyDescent="0.2">
      <c r="B99" s="52"/>
    </row>
    <row r="100" spans="2:2" x14ac:dyDescent="0.2">
      <c r="B100" s="52"/>
    </row>
    <row r="101" spans="2:2" x14ac:dyDescent="0.2">
      <c r="B101" s="52"/>
    </row>
    <row r="102" spans="2:2" x14ac:dyDescent="0.2">
      <c r="B102" s="52"/>
    </row>
    <row r="103" spans="2:2" x14ac:dyDescent="0.2">
      <c r="B103" s="52"/>
    </row>
    <row r="104" spans="2:2" x14ac:dyDescent="0.2">
      <c r="B104" s="52"/>
    </row>
    <row r="105" spans="2:2" x14ac:dyDescent="0.2">
      <c r="B105" s="52"/>
    </row>
    <row r="106" spans="2:2" x14ac:dyDescent="0.2">
      <c r="B106" s="52"/>
    </row>
    <row r="107" spans="2:2" x14ac:dyDescent="0.2">
      <c r="B107" s="52"/>
    </row>
    <row r="108" spans="2:2" x14ac:dyDescent="0.2">
      <c r="B108" s="52"/>
    </row>
    <row r="109" spans="2:2" x14ac:dyDescent="0.2">
      <c r="B109" s="52"/>
    </row>
    <row r="110" spans="2:2" x14ac:dyDescent="0.2">
      <c r="B110" s="52"/>
    </row>
    <row r="111" spans="2:2" x14ac:dyDescent="0.2">
      <c r="B111" s="52"/>
    </row>
    <row r="112" spans="2:2" x14ac:dyDescent="0.2">
      <c r="B112" s="52"/>
    </row>
    <row r="113" spans="2:2" x14ac:dyDescent="0.2">
      <c r="B113" s="52"/>
    </row>
    <row r="114" spans="2:2" x14ac:dyDescent="0.2">
      <c r="B114" s="52"/>
    </row>
    <row r="115" spans="2:2" x14ac:dyDescent="0.2">
      <c r="B115" s="52"/>
    </row>
    <row r="116" spans="2:2" x14ac:dyDescent="0.2">
      <c r="B116" s="52"/>
    </row>
    <row r="117" spans="2:2" x14ac:dyDescent="0.2">
      <c r="B117" s="52"/>
    </row>
    <row r="118" spans="2:2" x14ac:dyDescent="0.2">
      <c r="B118" s="52"/>
    </row>
    <row r="119" spans="2:2" x14ac:dyDescent="0.2">
      <c r="B119" s="52"/>
    </row>
    <row r="120" spans="2:2" x14ac:dyDescent="0.2">
      <c r="B120" s="52"/>
    </row>
    <row r="121" spans="2:2" x14ac:dyDescent="0.2">
      <c r="B121" s="52"/>
    </row>
    <row r="122" spans="2:2" x14ac:dyDescent="0.2">
      <c r="B122" s="52"/>
    </row>
    <row r="123" spans="2:2" x14ac:dyDescent="0.2">
      <c r="B123" s="52"/>
    </row>
    <row r="124" spans="2:2" x14ac:dyDescent="0.2">
      <c r="B124" s="52"/>
    </row>
    <row r="125" spans="2:2" x14ac:dyDescent="0.2">
      <c r="B125" s="52"/>
    </row>
    <row r="126" spans="2:2" x14ac:dyDescent="0.2">
      <c r="B126" s="52"/>
    </row>
    <row r="127" spans="2:2" x14ac:dyDescent="0.2">
      <c r="B127" s="52"/>
    </row>
    <row r="128" spans="2:2" x14ac:dyDescent="0.2">
      <c r="B128" s="52"/>
    </row>
    <row r="129" spans="2:2" x14ac:dyDescent="0.2">
      <c r="B129" s="52"/>
    </row>
    <row r="130" spans="2:2" x14ac:dyDescent="0.2">
      <c r="B130" s="52"/>
    </row>
    <row r="131" spans="2:2" x14ac:dyDescent="0.2">
      <c r="B131" s="52"/>
    </row>
    <row r="132" spans="2:2" x14ac:dyDescent="0.2">
      <c r="B132" s="52"/>
    </row>
    <row r="133" spans="2:2" x14ac:dyDescent="0.2">
      <c r="B133" s="52"/>
    </row>
    <row r="134" spans="2:2" x14ac:dyDescent="0.2">
      <c r="B134" s="52"/>
    </row>
    <row r="135" spans="2:2" x14ac:dyDescent="0.2">
      <c r="B135" s="52"/>
    </row>
    <row r="136" spans="2:2" x14ac:dyDescent="0.2">
      <c r="B136" s="52"/>
    </row>
    <row r="137" spans="2:2" x14ac:dyDescent="0.2">
      <c r="B137" s="52"/>
    </row>
    <row r="138" spans="2:2" x14ac:dyDescent="0.2">
      <c r="B138" s="52"/>
    </row>
    <row r="139" spans="2:2" x14ac:dyDescent="0.2">
      <c r="B139" s="52"/>
    </row>
    <row r="140" spans="2:2" x14ac:dyDescent="0.2">
      <c r="B140" s="52"/>
    </row>
    <row r="141" spans="2:2" x14ac:dyDescent="0.2">
      <c r="B141" s="52"/>
    </row>
    <row r="142" spans="2:2" x14ac:dyDescent="0.2">
      <c r="B142" s="52"/>
    </row>
    <row r="143" spans="2:2" x14ac:dyDescent="0.2">
      <c r="B143" s="52"/>
    </row>
    <row r="144" spans="2:2" x14ac:dyDescent="0.2">
      <c r="B144" s="52"/>
    </row>
    <row r="145" spans="2:2" x14ac:dyDescent="0.2">
      <c r="B145" s="52"/>
    </row>
    <row r="146" spans="2:2" x14ac:dyDescent="0.2">
      <c r="B146" s="52"/>
    </row>
    <row r="147" spans="2:2" x14ac:dyDescent="0.2">
      <c r="B147" s="52"/>
    </row>
    <row r="148" spans="2:2" x14ac:dyDescent="0.2">
      <c r="B148" s="52"/>
    </row>
    <row r="149" spans="2:2" x14ac:dyDescent="0.2">
      <c r="B149" s="52"/>
    </row>
    <row r="150" spans="2:2" x14ac:dyDescent="0.2">
      <c r="B150" s="52"/>
    </row>
    <row r="151" spans="2:2" x14ac:dyDescent="0.2">
      <c r="B151" s="52"/>
    </row>
    <row r="152" spans="2:2" x14ac:dyDescent="0.2">
      <c r="B152" s="52"/>
    </row>
    <row r="153" spans="2:2" x14ac:dyDescent="0.2">
      <c r="B153" s="52"/>
    </row>
    <row r="154" spans="2:2" x14ac:dyDescent="0.2">
      <c r="B154" s="52"/>
    </row>
    <row r="155" spans="2:2" x14ac:dyDescent="0.2">
      <c r="B155" s="52"/>
    </row>
    <row r="156" spans="2:2" x14ac:dyDescent="0.2">
      <c r="B156" s="52"/>
    </row>
    <row r="157" spans="2:2" x14ac:dyDescent="0.2">
      <c r="B157" s="52"/>
    </row>
    <row r="158" spans="2:2" x14ac:dyDescent="0.2">
      <c r="B158" s="52"/>
    </row>
    <row r="159" spans="2:2" x14ac:dyDescent="0.2">
      <c r="B159" s="52"/>
    </row>
    <row r="160" spans="2:2" x14ac:dyDescent="0.2">
      <c r="B160" s="52"/>
    </row>
    <row r="161" spans="2:2" x14ac:dyDescent="0.2">
      <c r="B161" s="52"/>
    </row>
    <row r="162" spans="2:2" x14ac:dyDescent="0.2">
      <c r="B162" s="52"/>
    </row>
    <row r="163" spans="2:2" x14ac:dyDescent="0.2">
      <c r="B163" s="52"/>
    </row>
    <row r="164" spans="2:2" x14ac:dyDescent="0.2">
      <c r="B164" s="52"/>
    </row>
    <row r="165" spans="2:2" x14ac:dyDescent="0.2">
      <c r="B165" s="52"/>
    </row>
    <row r="166" spans="2:2" x14ac:dyDescent="0.2">
      <c r="B166" s="52"/>
    </row>
    <row r="167" spans="2:2" x14ac:dyDescent="0.2">
      <c r="B167" s="52"/>
    </row>
    <row r="168" spans="2:2" x14ac:dyDescent="0.2">
      <c r="B168" s="52"/>
    </row>
    <row r="169" spans="2:2" x14ac:dyDescent="0.2">
      <c r="B169" s="52"/>
    </row>
    <row r="170" spans="2:2" x14ac:dyDescent="0.2">
      <c r="B170" s="52"/>
    </row>
    <row r="171" spans="2:2" x14ac:dyDescent="0.2">
      <c r="B171" s="52"/>
    </row>
    <row r="172" spans="2:2" x14ac:dyDescent="0.2">
      <c r="B172" s="52"/>
    </row>
    <row r="173" spans="2:2" x14ac:dyDescent="0.2">
      <c r="B173" s="52"/>
    </row>
    <row r="174" spans="2:2" x14ac:dyDescent="0.2">
      <c r="B174" s="52"/>
    </row>
    <row r="175" spans="2:2" x14ac:dyDescent="0.2">
      <c r="B175" s="52"/>
    </row>
    <row r="176" spans="2:2" x14ac:dyDescent="0.2">
      <c r="B176" s="52"/>
    </row>
    <row r="177" spans="2:2" x14ac:dyDescent="0.2">
      <c r="B177" s="52"/>
    </row>
    <row r="178" spans="2:2" x14ac:dyDescent="0.2">
      <c r="B178" s="52"/>
    </row>
    <row r="179" spans="2:2" x14ac:dyDescent="0.2">
      <c r="B179" s="52"/>
    </row>
    <row r="180" spans="2:2" x14ac:dyDescent="0.2">
      <c r="B180" s="52"/>
    </row>
    <row r="181" spans="2:2" x14ac:dyDescent="0.2">
      <c r="B181" s="52"/>
    </row>
    <row r="182" spans="2:2" x14ac:dyDescent="0.2">
      <c r="B182" s="52"/>
    </row>
    <row r="183" spans="2:2" x14ac:dyDescent="0.2">
      <c r="B183" s="52"/>
    </row>
    <row r="184" spans="2:2" x14ac:dyDescent="0.2">
      <c r="B184" s="52"/>
    </row>
    <row r="185" spans="2:2" x14ac:dyDescent="0.2">
      <c r="B185" s="52"/>
    </row>
    <row r="186" spans="2:2" x14ac:dyDescent="0.2">
      <c r="B186" s="52"/>
    </row>
    <row r="187" spans="2:2" x14ac:dyDescent="0.2">
      <c r="B187" s="52"/>
    </row>
    <row r="188" spans="2:2" x14ac:dyDescent="0.2">
      <c r="B188" s="52"/>
    </row>
    <row r="189" spans="2:2" x14ac:dyDescent="0.2">
      <c r="B189" s="52"/>
    </row>
    <row r="190" spans="2:2" x14ac:dyDescent="0.2">
      <c r="B190" s="52"/>
    </row>
    <row r="191" spans="2:2" x14ac:dyDescent="0.2">
      <c r="B191" s="52"/>
    </row>
    <row r="192" spans="2:2" x14ac:dyDescent="0.2">
      <c r="B192" s="52"/>
    </row>
    <row r="193" spans="2:2" x14ac:dyDescent="0.2">
      <c r="B193" s="52"/>
    </row>
    <row r="194" spans="2:2" x14ac:dyDescent="0.2">
      <c r="B194" s="52"/>
    </row>
    <row r="195" spans="2:2" x14ac:dyDescent="0.2">
      <c r="B195" s="52"/>
    </row>
    <row r="196" spans="2:2" x14ac:dyDescent="0.2">
      <c r="B196" s="52"/>
    </row>
    <row r="197" spans="2:2" x14ac:dyDescent="0.2">
      <c r="B197" s="52"/>
    </row>
    <row r="198" spans="2:2" x14ac:dyDescent="0.2">
      <c r="B198" s="52"/>
    </row>
    <row r="199" spans="2:2" x14ac:dyDescent="0.2">
      <c r="B199" s="52"/>
    </row>
    <row r="200" spans="2:2" x14ac:dyDescent="0.2">
      <c r="B200" s="52"/>
    </row>
    <row r="201" spans="2:2" x14ac:dyDescent="0.2">
      <c r="B201" s="52"/>
    </row>
    <row r="202" spans="2:2" x14ac:dyDescent="0.2">
      <c r="B202" s="52"/>
    </row>
    <row r="203" spans="2:2" x14ac:dyDescent="0.2">
      <c r="B203" s="52"/>
    </row>
    <row r="204" spans="2:2" x14ac:dyDescent="0.2">
      <c r="B204" s="52"/>
    </row>
    <row r="205" spans="2:2" x14ac:dyDescent="0.2">
      <c r="B205" s="52"/>
    </row>
    <row r="206" spans="2:2" x14ac:dyDescent="0.2">
      <c r="B206" s="52"/>
    </row>
    <row r="207" spans="2:2" x14ac:dyDescent="0.2">
      <c r="B207" s="52"/>
    </row>
    <row r="208" spans="2:2" x14ac:dyDescent="0.2">
      <c r="B208" s="52"/>
    </row>
    <row r="209" spans="2:2" x14ac:dyDescent="0.2">
      <c r="B209" s="52"/>
    </row>
    <row r="210" spans="2:2" x14ac:dyDescent="0.2">
      <c r="B210" s="52"/>
    </row>
    <row r="211" spans="2:2" x14ac:dyDescent="0.2">
      <c r="B211" s="52"/>
    </row>
    <row r="212" spans="2:2" x14ac:dyDescent="0.2">
      <c r="B212" s="52"/>
    </row>
    <row r="213" spans="2:2" x14ac:dyDescent="0.2">
      <c r="B213" s="52"/>
    </row>
    <row r="214" spans="2:2" x14ac:dyDescent="0.2">
      <c r="B214" s="52"/>
    </row>
    <row r="215" spans="2:2" x14ac:dyDescent="0.2">
      <c r="B215" s="52"/>
    </row>
    <row r="216" spans="2:2" x14ac:dyDescent="0.2">
      <c r="B216" s="52"/>
    </row>
    <row r="217" spans="2:2" x14ac:dyDescent="0.2">
      <c r="B217" s="52"/>
    </row>
    <row r="218" spans="2:2" x14ac:dyDescent="0.2">
      <c r="B218" s="52"/>
    </row>
    <row r="219" spans="2:2" x14ac:dyDescent="0.2">
      <c r="B219" s="52"/>
    </row>
    <row r="220" spans="2:2" x14ac:dyDescent="0.2">
      <c r="B220" s="52"/>
    </row>
    <row r="221" spans="2:2" x14ac:dyDescent="0.2">
      <c r="B221" s="52"/>
    </row>
    <row r="222" spans="2:2" x14ac:dyDescent="0.2">
      <c r="B222" s="52"/>
    </row>
    <row r="223" spans="2:2" x14ac:dyDescent="0.2">
      <c r="B223" s="52"/>
    </row>
    <row r="224" spans="2:2" x14ac:dyDescent="0.2">
      <c r="B224" s="52"/>
    </row>
    <row r="225" spans="2:2" x14ac:dyDescent="0.2">
      <c r="B225" s="52"/>
    </row>
  </sheetData>
  <mergeCells count="12">
    <mergeCell ref="A15:B15"/>
    <mergeCell ref="A16:G16"/>
    <mergeCell ref="A1:G1"/>
    <mergeCell ref="A2:E2"/>
    <mergeCell ref="A4:G4"/>
    <mergeCell ref="A14:B14"/>
    <mergeCell ref="A28:B28"/>
    <mergeCell ref="A29:B29"/>
    <mergeCell ref="A30:G30"/>
    <mergeCell ref="A45:B45"/>
    <mergeCell ref="F45:G46"/>
    <mergeCell ref="A46:B46"/>
  </mergeCells>
  <dataValidations count="4">
    <dataValidation type="decimal" operator="equal" allowBlank="1" showDropDown="1" showInputMessage="1" showErrorMessage="1" prompt="La valeur de ce champ est égale à 0 ou il doit rester VIDE" sqref="E5:E13 E17:E27 E31:E44" xr:uid="{00000000-0002-0000-0200-000000000000}">
      <formula1>0</formula1>
    </dataValidation>
    <dataValidation type="decimal" operator="equal" allowBlank="1" showDropDown="1" showInputMessage="1" showErrorMessage="1" prompt="La valeur de ce champ est égale à 1 ou il doit rester VIDE" sqref="D5:D13 D17:D27 D31:D44" xr:uid="{00000000-0002-0000-0200-000001000000}">
      <formula1>1</formula1>
    </dataValidation>
    <dataValidation type="decimal" operator="equal" allowBlank="1" showDropDown="1" showInputMessage="1" showErrorMessage="1" prompt="La valeur est égale à 2 ou le champ doit rester VIDE" sqref="C17:C27" xr:uid="{00000000-0002-0000-0200-000002000000}">
      <formula1>2</formula1>
    </dataValidation>
    <dataValidation type="decimal" operator="equal" allowBlank="1" showDropDown="1" showInputMessage="1" showErrorMessage="1" prompt="La valeur de ce champ est égale à 2 ou il doit rester VIDE" sqref="C5:C13 C31:C44" xr:uid="{00000000-0002-0000-0200-000003000000}">
      <formula1>2</formula1>
    </dataValidation>
  </dataValidations>
  <hyperlinks>
    <hyperlink ref="G5" location="Recommandations!C6" display="R-1-1" xr:uid="{00000000-0004-0000-0200-000000000000}"/>
    <hyperlink ref="G6" location="Recommandations!C7" display="R-1-2" xr:uid="{00000000-0004-0000-0200-000001000000}"/>
    <hyperlink ref="G7" location="Recommandations!C8" display="R-1-3" xr:uid="{00000000-0004-0000-0200-000002000000}"/>
    <hyperlink ref="G8" location="Recommandations!C9" display="R-1-4" xr:uid="{00000000-0004-0000-0200-000003000000}"/>
    <hyperlink ref="G9" location="Recommandations!C10" display="R-1-5" xr:uid="{00000000-0004-0000-0200-000004000000}"/>
    <hyperlink ref="G10" location="Recommandations!C11" display="R-1-6" xr:uid="{00000000-0004-0000-0200-000005000000}"/>
    <hyperlink ref="G11" location="Recommandations!C12" display="R-1-7" xr:uid="{00000000-0004-0000-0200-000006000000}"/>
    <hyperlink ref="G12" location="Recommandations!C13" display="R-1-8" xr:uid="{00000000-0004-0000-0200-000007000000}"/>
    <hyperlink ref="G13" location="Recommandations!C14" display="R-1-9" xr:uid="{00000000-0004-0000-0200-000008000000}"/>
    <hyperlink ref="G17" location="Recommandations!C16" display="R-2-1" xr:uid="{00000000-0004-0000-0200-000009000000}"/>
    <hyperlink ref="G18" location="Recommandations!C17" display="R-2-2" xr:uid="{00000000-0004-0000-0200-00000A000000}"/>
    <hyperlink ref="G19" location="Recommandations!C18" display="R-2-3" xr:uid="{00000000-0004-0000-0200-00000B000000}"/>
    <hyperlink ref="G20" location="Recommandations!C19" display="R-2-4" xr:uid="{00000000-0004-0000-0200-00000C000000}"/>
    <hyperlink ref="G21" location="Recommandations!C20" display="R-2-5" xr:uid="{00000000-0004-0000-0200-00000D000000}"/>
    <hyperlink ref="G22" location="Recommandations!C21" display="R-2-6" xr:uid="{00000000-0004-0000-0200-00000E000000}"/>
    <hyperlink ref="G23" location="Recommandations!C22" display="R-2-7" xr:uid="{00000000-0004-0000-0200-00000F000000}"/>
    <hyperlink ref="G24" location="Recommandations!C23" display="R-2-8" xr:uid="{00000000-0004-0000-0200-000010000000}"/>
    <hyperlink ref="G25" location="Recommandations!C24" display="R-2-9" xr:uid="{00000000-0004-0000-0200-000011000000}"/>
    <hyperlink ref="G26" location="Recommandations!C25" display="R-2-10" xr:uid="{00000000-0004-0000-0200-000012000000}"/>
    <hyperlink ref="G27" location="Recommandations!C26" display="R-2-11" xr:uid="{00000000-0004-0000-0200-000013000000}"/>
    <hyperlink ref="G31" location="Recommandations!C28" display="R-3-1" xr:uid="{00000000-0004-0000-0200-000014000000}"/>
    <hyperlink ref="G32" location="Recommandations!C29" display="R-3-2" xr:uid="{00000000-0004-0000-0200-000015000000}"/>
    <hyperlink ref="G33" location="Recommandations!C30" display="R-3-3" xr:uid="{00000000-0004-0000-0200-000016000000}"/>
    <hyperlink ref="G34" location="Recommandations!C31" display="R-3-4" xr:uid="{00000000-0004-0000-0200-000017000000}"/>
    <hyperlink ref="G35" location="Recommandations!C32" display="R-3-5" xr:uid="{00000000-0004-0000-0200-000018000000}"/>
    <hyperlink ref="G36" location="Recommandations!C33" display="R-3-6" xr:uid="{00000000-0004-0000-0200-000019000000}"/>
    <hyperlink ref="G37" location="Recommandations!C34" display="R-3-7" xr:uid="{00000000-0004-0000-0200-00001A000000}"/>
    <hyperlink ref="G38" location="Recommandations!C35" display="R-3-8" xr:uid="{00000000-0004-0000-0200-00001B000000}"/>
    <hyperlink ref="G39" location="Recommandations!C36" display="R-3-9" xr:uid="{00000000-0004-0000-0200-00001C000000}"/>
    <hyperlink ref="G40" location="Recommandations!C37" display="R-3-10" xr:uid="{00000000-0004-0000-0200-00001D000000}"/>
    <hyperlink ref="G41" location="Recommandations!C38" display="R-3-11" xr:uid="{00000000-0004-0000-0200-00001E000000}"/>
    <hyperlink ref="G42" location="Recommandations!C39" display="R-3-12" xr:uid="{00000000-0004-0000-0200-00001F000000}"/>
    <hyperlink ref="G43" location="Recommandations!C40" display="R-3-13" xr:uid="{00000000-0004-0000-0200-000020000000}"/>
    <hyperlink ref="G44" location="Recommandations!C41" display="R-3-14" xr:uid="{00000000-0004-0000-0200-000021000000}"/>
  </hyperlinks>
  <pageMargins left="0.7" right="0.7" top="0.75" bottom="0.75" header="0" footer="0"/>
  <pageSetup paperSize="9" scale="5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1000"/>
  <sheetViews>
    <sheetView workbookViewId="0">
      <selection activeCell="C7" sqref="C7"/>
    </sheetView>
  </sheetViews>
  <sheetFormatPr baseColWidth="10" defaultColWidth="11.1640625" defaultRowHeight="16" x14ac:dyDescent="0.2"/>
  <cols>
    <col min="1" max="1" width="6.6640625" style="75" bestFit="1" customWidth="1"/>
    <col min="2" max="2" width="20" customWidth="1"/>
    <col min="3" max="3" width="67.5" customWidth="1"/>
    <col min="4" max="4" width="22.33203125" customWidth="1"/>
    <col min="5" max="5" width="13.1640625" customWidth="1"/>
  </cols>
  <sheetData>
    <row r="1" spans="1:5" x14ac:dyDescent="0.2">
      <c r="A1" s="140" t="s">
        <v>140</v>
      </c>
      <c r="B1" s="141"/>
      <c r="C1" s="141"/>
      <c r="D1" s="134"/>
    </row>
    <row r="2" spans="1:5" x14ac:dyDescent="0.2">
      <c r="A2" s="97" t="s">
        <v>57</v>
      </c>
      <c r="B2" s="97"/>
    </row>
    <row r="3" spans="1:5" ht="20" x14ac:dyDescent="0.25">
      <c r="A3" s="76" t="s">
        <v>58</v>
      </c>
      <c r="B3" s="4" t="s">
        <v>141</v>
      </c>
      <c r="C3" s="5" t="s">
        <v>64</v>
      </c>
      <c r="D3" s="5" t="s">
        <v>142</v>
      </c>
    </row>
    <row r="4" spans="1:5" x14ac:dyDescent="0.2">
      <c r="A4" s="139" t="s">
        <v>143</v>
      </c>
      <c r="B4" s="131"/>
      <c r="C4" s="131"/>
      <c r="D4" s="129"/>
    </row>
    <row r="5" spans="1:5" ht="119" x14ac:dyDescent="0.2">
      <c r="A5" s="77" t="s">
        <v>67</v>
      </c>
      <c r="B5" s="27" t="s">
        <v>66</v>
      </c>
      <c r="C5" s="31" t="s">
        <v>144</v>
      </c>
      <c r="D5" s="29" t="s">
        <v>145</v>
      </c>
    </row>
    <row r="6" spans="1:5" ht="102" x14ac:dyDescent="0.2">
      <c r="A6" s="77" t="s">
        <v>69</v>
      </c>
      <c r="B6" s="27" t="s">
        <v>68</v>
      </c>
      <c r="C6" s="31" t="s">
        <v>146</v>
      </c>
      <c r="D6" s="18"/>
    </row>
    <row r="7" spans="1:5" ht="102" x14ac:dyDescent="0.2">
      <c r="A7" s="77" t="s">
        <v>71</v>
      </c>
      <c r="B7" s="27" t="s">
        <v>70</v>
      </c>
      <c r="C7" s="31" t="s">
        <v>147</v>
      </c>
      <c r="D7" s="18"/>
    </row>
    <row r="8" spans="1:5" ht="102" x14ac:dyDescent="0.2">
      <c r="A8" s="77" t="s">
        <v>73</v>
      </c>
      <c r="B8" s="27" t="s">
        <v>72</v>
      </c>
      <c r="C8" s="31" t="s">
        <v>148</v>
      </c>
      <c r="D8" s="59" t="s">
        <v>149</v>
      </c>
    </row>
    <row r="9" spans="1:5" ht="238" x14ac:dyDescent="0.2">
      <c r="A9" s="77" t="s">
        <v>75</v>
      </c>
      <c r="B9" s="27" t="s">
        <v>74</v>
      </c>
      <c r="C9" s="31" t="s">
        <v>150</v>
      </c>
      <c r="D9" s="18"/>
    </row>
    <row r="10" spans="1:5" ht="102" x14ac:dyDescent="0.2">
      <c r="A10" s="77" t="s">
        <v>77</v>
      </c>
      <c r="B10" s="27" t="s">
        <v>76</v>
      </c>
      <c r="C10" s="31" t="s">
        <v>151</v>
      </c>
      <c r="D10" s="18"/>
    </row>
    <row r="11" spans="1:5" ht="136" x14ac:dyDescent="0.2">
      <c r="A11" s="77" t="s">
        <v>79</v>
      </c>
      <c r="B11" s="27" t="s">
        <v>78</v>
      </c>
      <c r="C11" s="27" t="s">
        <v>152</v>
      </c>
      <c r="D11" s="18"/>
      <c r="E11" s="30"/>
    </row>
    <row r="12" spans="1:5" ht="136" x14ac:dyDescent="0.2">
      <c r="A12" s="77" t="s">
        <v>81</v>
      </c>
      <c r="B12" s="27" t="s">
        <v>80</v>
      </c>
      <c r="C12" s="31" t="s">
        <v>153</v>
      </c>
      <c r="D12" s="60" t="s">
        <v>154</v>
      </c>
    </row>
    <row r="13" spans="1:5" ht="119" x14ac:dyDescent="0.2">
      <c r="A13" s="77" t="s">
        <v>83</v>
      </c>
      <c r="B13" s="27" t="s">
        <v>82</v>
      </c>
      <c r="C13" s="31" t="s">
        <v>155</v>
      </c>
      <c r="D13" s="60" t="s">
        <v>156</v>
      </c>
    </row>
    <row r="14" spans="1:5" x14ac:dyDescent="0.2">
      <c r="A14" s="139" t="s">
        <v>157</v>
      </c>
      <c r="B14" s="131"/>
      <c r="C14" s="131"/>
      <c r="D14" s="129"/>
    </row>
    <row r="15" spans="1:5" ht="136" x14ac:dyDescent="0.2">
      <c r="A15" s="77" t="s">
        <v>88</v>
      </c>
      <c r="B15" s="27" t="s">
        <v>87</v>
      </c>
      <c r="C15" s="31" t="s">
        <v>158</v>
      </c>
      <c r="D15" s="60" t="s">
        <v>159</v>
      </c>
    </row>
    <row r="16" spans="1:5" ht="102" x14ac:dyDescent="0.2">
      <c r="A16" s="77" t="s">
        <v>90</v>
      </c>
      <c r="B16" s="27" t="s">
        <v>89</v>
      </c>
      <c r="C16" s="27" t="s">
        <v>160</v>
      </c>
      <c r="D16" s="18"/>
    </row>
    <row r="17" spans="1:4" ht="136" x14ac:dyDescent="0.2">
      <c r="A17" s="77" t="s">
        <v>92</v>
      </c>
      <c r="B17" s="27" t="s">
        <v>91</v>
      </c>
      <c r="C17" s="31" t="s">
        <v>161</v>
      </c>
      <c r="D17" s="18"/>
    </row>
    <row r="18" spans="1:4" ht="136" x14ac:dyDescent="0.2">
      <c r="A18" s="77" t="s">
        <v>94</v>
      </c>
      <c r="B18" s="27" t="s">
        <v>162</v>
      </c>
      <c r="C18" s="31" t="s">
        <v>163</v>
      </c>
      <c r="D18" s="18"/>
    </row>
    <row r="19" spans="1:4" ht="153" x14ac:dyDescent="0.2">
      <c r="A19" s="77" t="s">
        <v>96</v>
      </c>
      <c r="B19" s="27" t="s">
        <v>95</v>
      </c>
      <c r="C19" s="31" t="s">
        <v>164</v>
      </c>
      <c r="D19" s="18"/>
    </row>
    <row r="20" spans="1:4" ht="119" x14ac:dyDescent="0.2">
      <c r="A20" s="77" t="s">
        <v>98</v>
      </c>
      <c r="B20" s="27" t="s">
        <v>97</v>
      </c>
      <c r="C20" s="31" t="s">
        <v>165</v>
      </c>
      <c r="D20" s="60" t="s">
        <v>166</v>
      </c>
    </row>
    <row r="21" spans="1:4" ht="136" x14ac:dyDescent="0.2">
      <c r="A21" s="77" t="s">
        <v>100</v>
      </c>
      <c r="B21" s="27" t="s">
        <v>99</v>
      </c>
      <c r="C21" s="31" t="s">
        <v>167</v>
      </c>
      <c r="D21" s="18"/>
    </row>
    <row r="22" spans="1:4" ht="136" x14ac:dyDescent="0.2">
      <c r="A22" s="77" t="s">
        <v>102</v>
      </c>
      <c r="B22" s="27" t="s">
        <v>101</v>
      </c>
      <c r="C22" s="31" t="s">
        <v>168</v>
      </c>
      <c r="D22" s="18"/>
    </row>
    <row r="23" spans="1:4" ht="119" x14ac:dyDescent="0.2">
      <c r="A23" s="77" t="s">
        <v>104</v>
      </c>
      <c r="B23" s="17" t="s">
        <v>103</v>
      </c>
      <c r="C23" s="27" t="s">
        <v>169</v>
      </c>
      <c r="D23" s="18"/>
    </row>
    <row r="24" spans="1:4" ht="102" x14ac:dyDescent="0.2">
      <c r="A24" s="77" t="s">
        <v>106</v>
      </c>
      <c r="B24" s="27" t="s">
        <v>105</v>
      </c>
      <c r="C24" s="27" t="s">
        <v>170</v>
      </c>
      <c r="D24" s="84" t="s">
        <v>171</v>
      </c>
    </row>
    <row r="25" spans="1:4" ht="119" x14ac:dyDescent="0.2">
      <c r="A25" s="77" t="s">
        <v>108</v>
      </c>
      <c r="B25" s="27" t="s">
        <v>107</v>
      </c>
      <c r="C25" s="31" t="s">
        <v>155</v>
      </c>
      <c r="D25" s="18"/>
    </row>
    <row r="26" spans="1:4" x14ac:dyDescent="0.2">
      <c r="A26" s="130" t="s">
        <v>172</v>
      </c>
      <c r="B26" s="131"/>
      <c r="C26" s="131"/>
      <c r="D26" s="129"/>
    </row>
    <row r="27" spans="1:4" ht="153" x14ac:dyDescent="0.2">
      <c r="A27" s="77" t="s">
        <v>112</v>
      </c>
      <c r="B27" s="27" t="s">
        <v>111</v>
      </c>
      <c r="C27" s="31" t="s">
        <v>173</v>
      </c>
      <c r="D27" s="18"/>
    </row>
    <row r="28" spans="1:4" ht="102" x14ac:dyDescent="0.2">
      <c r="A28" s="77" t="s">
        <v>114</v>
      </c>
      <c r="B28" s="27" t="s">
        <v>113</v>
      </c>
      <c r="C28" s="31" t="s">
        <v>174</v>
      </c>
      <c r="D28" s="18"/>
    </row>
    <row r="29" spans="1:4" ht="136" x14ac:dyDescent="0.2">
      <c r="A29" s="77" t="s">
        <v>116</v>
      </c>
      <c r="B29" s="27" t="s">
        <v>115</v>
      </c>
      <c r="C29" s="31" t="s">
        <v>175</v>
      </c>
      <c r="D29" s="18"/>
    </row>
    <row r="30" spans="1:4" ht="170" x14ac:dyDescent="0.2">
      <c r="A30" s="77" t="s">
        <v>118</v>
      </c>
      <c r="B30" s="27" t="s">
        <v>117</v>
      </c>
      <c r="C30" s="31" t="s">
        <v>176</v>
      </c>
      <c r="D30" s="18"/>
    </row>
    <row r="31" spans="1:4" ht="136" x14ac:dyDescent="0.2">
      <c r="A31" s="77" t="s">
        <v>120</v>
      </c>
      <c r="B31" s="27" t="s">
        <v>119</v>
      </c>
      <c r="C31" s="31" t="s">
        <v>177</v>
      </c>
      <c r="D31" s="18"/>
    </row>
    <row r="32" spans="1:4" ht="187" x14ac:dyDescent="0.2">
      <c r="A32" s="77" t="s">
        <v>122</v>
      </c>
      <c r="B32" s="27" t="s">
        <v>121</v>
      </c>
      <c r="C32" s="31" t="s">
        <v>178</v>
      </c>
      <c r="D32" s="18"/>
    </row>
    <row r="33" spans="1:4" ht="187" x14ac:dyDescent="0.2">
      <c r="A33" s="77" t="s">
        <v>124</v>
      </c>
      <c r="B33" s="27" t="s">
        <v>123</v>
      </c>
      <c r="C33" s="31" t="s">
        <v>179</v>
      </c>
      <c r="D33" s="18"/>
    </row>
    <row r="34" spans="1:4" ht="153" x14ac:dyDescent="0.2">
      <c r="A34" s="77" t="s">
        <v>126</v>
      </c>
      <c r="B34" s="27" t="s">
        <v>125</v>
      </c>
      <c r="C34" s="31" t="s">
        <v>180</v>
      </c>
      <c r="D34" s="18"/>
    </row>
    <row r="35" spans="1:4" ht="136" x14ac:dyDescent="0.2">
      <c r="A35" s="77" t="s">
        <v>128</v>
      </c>
      <c r="B35" s="27" t="s">
        <v>127</v>
      </c>
      <c r="C35" s="31" t="s">
        <v>181</v>
      </c>
      <c r="D35" s="18"/>
    </row>
    <row r="36" spans="1:4" ht="136" x14ac:dyDescent="0.2">
      <c r="A36" s="77" t="s">
        <v>130</v>
      </c>
      <c r="B36" s="27" t="s">
        <v>129</v>
      </c>
      <c r="C36" s="31" t="s">
        <v>182</v>
      </c>
      <c r="D36" s="18"/>
    </row>
    <row r="37" spans="1:4" ht="102" x14ac:dyDescent="0.2">
      <c r="A37" s="77" t="s">
        <v>132</v>
      </c>
      <c r="B37" s="27" t="s">
        <v>131</v>
      </c>
      <c r="C37" s="31" t="s">
        <v>183</v>
      </c>
      <c r="D37" s="18"/>
    </row>
    <row r="38" spans="1:4" ht="119" x14ac:dyDescent="0.2">
      <c r="A38" s="77" t="s">
        <v>134</v>
      </c>
      <c r="B38" s="18" t="s">
        <v>133</v>
      </c>
      <c r="C38" s="31" t="s">
        <v>184</v>
      </c>
      <c r="D38" s="18"/>
    </row>
    <row r="39" spans="1:4" ht="119" x14ac:dyDescent="0.2">
      <c r="A39" s="77" t="s">
        <v>136</v>
      </c>
      <c r="B39" s="27" t="s">
        <v>135</v>
      </c>
      <c r="C39" s="31" t="s">
        <v>185</v>
      </c>
      <c r="D39" s="18"/>
    </row>
    <row r="40" spans="1:4" ht="153" x14ac:dyDescent="0.2">
      <c r="A40" s="77" t="s">
        <v>138</v>
      </c>
      <c r="B40" s="27" t="s">
        <v>186</v>
      </c>
      <c r="C40" s="28" t="s">
        <v>187</v>
      </c>
      <c r="D40" s="18"/>
    </row>
    <row r="41" spans="1:4" x14ac:dyDescent="0.2">
      <c r="B41" s="32"/>
    </row>
    <row r="42" spans="1:4" x14ac:dyDescent="0.2">
      <c r="B42" s="32"/>
    </row>
    <row r="43" spans="1:4" x14ac:dyDescent="0.2">
      <c r="B43" s="32"/>
    </row>
    <row r="44" spans="1:4" x14ac:dyDescent="0.2">
      <c r="B44" s="32"/>
    </row>
    <row r="45" spans="1:4" x14ac:dyDescent="0.2">
      <c r="B45" s="32"/>
    </row>
    <row r="46" spans="1:4" x14ac:dyDescent="0.2">
      <c r="B46" s="32"/>
    </row>
    <row r="47" spans="1:4" x14ac:dyDescent="0.2">
      <c r="B47" s="32"/>
    </row>
    <row r="48" spans="1:4" x14ac:dyDescent="0.2">
      <c r="B48" s="32"/>
    </row>
    <row r="49" spans="2:2" x14ac:dyDescent="0.2">
      <c r="B49" s="32"/>
    </row>
    <row r="50" spans="2:2" x14ac:dyDescent="0.2">
      <c r="B50" s="32"/>
    </row>
    <row r="51" spans="2:2" x14ac:dyDescent="0.2">
      <c r="B51" s="32"/>
    </row>
    <row r="52" spans="2:2" x14ac:dyDescent="0.2">
      <c r="B52" s="32"/>
    </row>
    <row r="53" spans="2:2" x14ac:dyDescent="0.2">
      <c r="B53" s="32"/>
    </row>
    <row r="54" spans="2:2" x14ac:dyDescent="0.2">
      <c r="B54" s="32"/>
    </row>
    <row r="55" spans="2:2" x14ac:dyDescent="0.2">
      <c r="B55" s="32"/>
    </row>
    <row r="56" spans="2:2" x14ac:dyDescent="0.2">
      <c r="B56" s="32"/>
    </row>
    <row r="57" spans="2:2" x14ac:dyDescent="0.2">
      <c r="B57" s="32"/>
    </row>
    <row r="58" spans="2:2" x14ac:dyDescent="0.2">
      <c r="B58" s="32"/>
    </row>
    <row r="59" spans="2:2" x14ac:dyDescent="0.2">
      <c r="B59" s="32"/>
    </row>
    <row r="60" spans="2:2" x14ac:dyDescent="0.2">
      <c r="B60" s="32"/>
    </row>
    <row r="61" spans="2:2" x14ac:dyDescent="0.2">
      <c r="B61" s="32"/>
    </row>
    <row r="62" spans="2:2" x14ac:dyDescent="0.2">
      <c r="B62" s="32"/>
    </row>
    <row r="63" spans="2:2" x14ac:dyDescent="0.2">
      <c r="B63" s="32"/>
    </row>
    <row r="64" spans="2:2" x14ac:dyDescent="0.2">
      <c r="B64" s="32"/>
    </row>
    <row r="65" spans="2:2" x14ac:dyDescent="0.2">
      <c r="B65" s="32"/>
    </row>
    <row r="66" spans="2:2" x14ac:dyDescent="0.2">
      <c r="B66" s="32"/>
    </row>
    <row r="67" spans="2:2" x14ac:dyDescent="0.2">
      <c r="B67" s="32"/>
    </row>
    <row r="68" spans="2:2" x14ac:dyDescent="0.2">
      <c r="B68" s="32"/>
    </row>
    <row r="69" spans="2:2" x14ac:dyDescent="0.2">
      <c r="B69" s="32"/>
    </row>
    <row r="70" spans="2:2" x14ac:dyDescent="0.2">
      <c r="B70" s="32"/>
    </row>
    <row r="71" spans="2:2" x14ac:dyDescent="0.2">
      <c r="B71" s="32"/>
    </row>
    <row r="72" spans="2:2" x14ac:dyDescent="0.2">
      <c r="B72" s="32"/>
    </row>
    <row r="73" spans="2:2" x14ac:dyDescent="0.2">
      <c r="B73" s="32"/>
    </row>
    <row r="74" spans="2:2" x14ac:dyDescent="0.2">
      <c r="B74" s="32"/>
    </row>
    <row r="75" spans="2:2" x14ac:dyDescent="0.2">
      <c r="B75" s="32"/>
    </row>
    <row r="76" spans="2:2" x14ac:dyDescent="0.2">
      <c r="B76" s="32"/>
    </row>
    <row r="77" spans="2:2" x14ac:dyDescent="0.2">
      <c r="B77" s="32"/>
    </row>
    <row r="78" spans="2:2" x14ac:dyDescent="0.2">
      <c r="B78" s="32"/>
    </row>
    <row r="79" spans="2:2" x14ac:dyDescent="0.2">
      <c r="B79" s="32"/>
    </row>
    <row r="80" spans="2:2" x14ac:dyDescent="0.2">
      <c r="B80" s="32"/>
    </row>
    <row r="81" spans="2:2" x14ac:dyDescent="0.2">
      <c r="B81" s="32"/>
    </row>
    <row r="82" spans="2:2" x14ac:dyDescent="0.2">
      <c r="B82" s="32"/>
    </row>
    <row r="83" spans="2:2" x14ac:dyDescent="0.2">
      <c r="B83" s="32"/>
    </row>
    <row r="84" spans="2:2" x14ac:dyDescent="0.2">
      <c r="B84" s="32"/>
    </row>
    <row r="85" spans="2:2" x14ac:dyDescent="0.2">
      <c r="B85" s="32"/>
    </row>
    <row r="86" spans="2:2" x14ac:dyDescent="0.2">
      <c r="B86" s="32"/>
    </row>
    <row r="87" spans="2:2" x14ac:dyDescent="0.2">
      <c r="B87" s="32"/>
    </row>
    <row r="88" spans="2:2" x14ac:dyDescent="0.2">
      <c r="B88" s="32"/>
    </row>
    <row r="89" spans="2:2" x14ac:dyDescent="0.2">
      <c r="B89" s="32"/>
    </row>
    <row r="90" spans="2:2" x14ac:dyDescent="0.2">
      <c r="B90" s="32"/>
    </row>
    <row r="91" spans="2:2" x14ac:dyDescent="0.2">
      <c r="B91" s="32"/>
    </row>
    <row r="92" spans="2:2" x14ac:dyDescent="0.2">
      <c r="B92" s="32"/>
    </row>
    <row r="93" spans="2:2" x14ac:dyDescent="0.2">
      <c r="B93" s="32"/>
    </row>
    <row r="94" spans="2:2" x14ac:dyDescent="0.2">
      <c r="B94" s="32"/>
    </row>
    <row r="95" spans="2:2" x14ac:dyDescent="0.2">
      <c r="B95" s="32"/>
    </row>
    <row r="96" spans="2:2" x14ac:dyDescent="0.2">
      <c r="B96" s="32"/>
    </row>
    <row r="97" spans="2:2" x14ac:dyDescent="0.2">
      <c r="B97" s="32"/>
    </row>
    <row r="98" spans="2:2" x14ac:dyDescent="0.2">
      <c r="B98" s="32"/>
    </row>
    <row r="99" spans="2:2" x14ac:dyDescent="0.2">
      <c r="B99" s="32"/>
    </row>
    <row r="100" spans="2:2" x14ac:dyDescent="0.2">
      <c r="B100" s="32"/>
    </row>
    <row r="101" spans="2:2" x14ac:dyDescent="0.2">
      <c r="B101" s="32"/>
    </row>
    <row r="102" spans="2:2" x14ac:dyDescent="0.2">
      <c r="B102" s="32"/>
    </row>
    <row r="103" spans="2:2" x14ac:dyDescent="0.2">
      <c r="B103" s="32"/>
    </row>
    <row r="104" spans="2:2" x14ac:dyDescent="0.2">
      <c r="B104" s="32"/>
    </row>
    <row r="105" spans="2:2" x14ac:dyDescent="0.2">
      <c r="B105" s="32"/>
    </row>
    <row r="106" spans="2:2" x14ac:dyDescent="0.2">
      <c r="B106" s="32"/>
    </row>
    <row r="107" spans="2:2" x14ac:dyDescent="0.2">
      <c r="B107" s="32"/>
    </row>
    <row r="108" spans="2:2" x14ac:dyDescent="0.2">
      <c r="B108" s="32"/>
    </row>
    <row r="109" spans="2:2" x14ac:dyDescent="0.2">
      <c r="B109" s="32"/>
    </row>
    <row r="110" spans="2:2" x14ac:dyDescent="0.2">
      <c r="B110" s="32"/>
    </row>
    <row r="111" spans="2:2" x14ac:dyDescent="0.2">
      <c r="B111" s="32"/>
    </row>
    <row r="112" spans="2:2" x14ac:dyDescent="0.2">
      <c r="B112" s="32"/>
    </row>
    <row r="113" spans="2:2" x14ac:dyDescent="0.2">
      <c r="B113" s="32"/>
    </row>
    <row r="114" spans="2:2" x14ac:dyDescent="0.2">
      <c r="B114" s="32"/>
    </row>
    <row r="115" spans="2:2" x14ac:dyDescent="0.2">
      <c r="B115" s="32"/>
    </row>
    <row r="116" spans="2:2" x14ac:dyDescent="0.2">
      <c r="B116" s="32"/>
    </row>
    <row r="117" spans="2:2" x14ac:dyDescent="0.2">
      <c r="B117" s="32"/>
    </row>
    <row r="118" spans="2:2" x14ac:dyDescent="0.2">
      <c r="B118" s="32"/>
    </row>
    <row r="119" spans="2:2" x14ac:dyDescent="0.2">
      <c r="B119" s="32"/>
    </row>
    <row r="120" spans="2:2" x14ac:dyDescent="0.2">
      <c r="B120" s="32"/>
    </row>
    <row r="121" spans="2:2" x14ac:dyDescent="0.2">
      <c r="B121" s="32"/>
    </row>
    <row r="122" spans="2:2" x14ac:dyDescent="0.2">
      <c r="B122" s="32"/>
    </row>
    <row r="123" spans="2:2" x14ac:dyDescent="0.2">
      <c r="B123" s="32"/>
    </row>
    <row r="124" spans="2:2" x14ac:dyDescent="0.2">
      <c r="B124" s="32"/>
    </row>
    <row r="125" spans="2:2" x14ac:dyDescent="0.2">
      <c r="B125" s="32"/>
    </row>
    <row r="126" spans="2:2" x14ac:dyDescent="0.2">
      <c r="B126" s="32"/>
    </row>
    <row r="127" spans="2:2" x14ac:dyDescent="0.2">
      <c r="B127" s="32"/>
    </row>
    <row r="128" spans="2:2" x14ac:dyDescent="0.2">
      <c r="B128" s="32"/>
    </row>
    <row r="129" spans="2:2" x14ac:dyDescent="0.2">
      <c r="B129" s="32"/>
    </row>
    <row r="130" spans="2:2" x14ac:dyDescent="0.2">
      <c r="B130" s="32"/>
    </row>
    <row r="131" spans="2:2" x14ac:dyDescent="0.2">
      <c r="B131" s="32"/>
    </row>
    <row r="132" spans="2:2" x14ac:dyDescent="0.2">
      <c r="B132" s="32"/>
    </row>
    <row r="133" spans="2:2" x14ac:dyDescent="0.2">
      <c r="B133" s="32"/>
    </row>
    <row r="134" spans="2:2" x14ac:dyDescent="0.2">
      <c r="B134" s="32"/>
    </row>
    <row r="135" spans="2:2" x14ac:dyDescent="0.2">
      <c r="B135" s="32"/>
    </row>
    <row r="136" spans="2:2" x14ac:dyDescent="0.2">
      <c r="B136" s="32"/>
    </row>
    <row r="137" spans="2:2" x14ac:dyDescent="0.2">
      <c r="B137" s="32"/>
    </row>
    <row r="138" spans="2:2" x14ac:dyDescent="0.2">
      <c r="B138" s="32"/>
    </row>
    <row r="139" spans="2:2" x14ac:dyDescent="0.2">
      <c r="B139" s="32"/>
    </row>
    <row r="140" spans="2:2" x14ac:dyDescent="0.2">
      <c r="B140" s="32"/>
    </row>
    <row r="141" spans="2:2" x14ac:dyDescent="0.2">
      <c r="B141" s="32"/>
    </row>
    <row r="142" spans="2:2" x14ac:dyDescent="0.2">
      <c r="B142" s="32"/>
    </row>
    <row r="143" spans="2:2" x14ac:dyDescent="0.2">
      <c r="B143" s="32"/>
    </row>
    <row r="144" spans="2:2" x14ac:dyDescent="0.2">
      <c r="B144" s="32"/>
    </row>
    <row r="145" spans="2:2" x14ac:dyDescent="0.2">
      <c r="B145" s="32"/>
    </row>
    <row r="146" spans="2:2" x14ac:dyDescent="0.2">
      <c r="B146" s="32"/>
    </row>
    <row r="147" spans="2:2" x14ac:dyDescent="0.2">
      <c r="B147" s="32"/>
    </row>
    <row r="148" spans="2:2" x14ac:dyDescent="0.2">
      <c r="B148" s="32"/>
    </row>
    <row r="149" spans="2:2" x14ac:dyDescent="0.2">
      <c r="B149" s="32"/>
    </row>
    <row r="150" spans="2:2" x14ac:dyDescent="0.2">
      <c r="B150" s="32"/>
    </row>
    <row r="151" spans="2:2" x14ac:dyDescent="0.2">
      <c r="B151" s="32"/>
    </row>
    <row r="152" spans="2:2" x14ac:dyDescent="0.2">
      <c r="B152" s="32"/>
    </row>
    <row r="153" spans="2:2" x14ac:dyDescent="0.2">
      <c r="B153" s="32"/>
    </row>
    <row r="154" spans="2:2" x14ac:dyDescent="0.2">
      <c r="B154" s="32"/>
    </row>
    <row r="155" spans="2:2" x14ac:dyDescent="0.2">
      <c r="B155" s="32"/>
    </row>
    <row r="156" spans="2:2" x14ac:dyDescent="0.2">
      <c r="B156" s="32"/>
    </row>
    <row r="157" spans="2:2" x14ac:dyDescent="0.2">
      <c r="B157" s="32"/>
    </row>
    <row r="158" spans="2:2" x14ac:dyDescent="0.2">
      <c r="B158" s="32"/>
    </row>
    <row r="159" spans="2:2" x14ac:dyDescent="0.2">
      <c r="B159" s="32"/>
    </row>
    <row r="160" spans="2:2" x14ac:dyDescent="0.2">
      <c r="B160" s="32"/>
    </row>
    <row r="161" spans="2:2" x14ac:dyDescent="0.2">
      <c r="B161" s="32"/>
    </row>
    <row r="162" spans="2:2" x14ac:dyDescent="0.2">
      <c r="B162" s="32"/>
    </row>
    <row r="163" spans="2:2" x14ac:dyDescent="0.2">
      <c r="B163" s="32"/>
    </row>
    <row r="164" spans="2:2" x14ac:dyDescent="0.2">
      <c r="B164" s="32"/>
    </row>
    <row r="165" spans="2:2" x14ac:dyDescent="0.2">
      <c r="B165" s="32"/>
    </row>
    <row r="166" spans="2:2" x14ac:dyDescent="0.2">
      <c r="B166" s="32"/>
    </row>
    <row r="167" spans="2:2" x14ac:dyDescent="0.2">
      <c r="B167" s="32"/>
    </row>
    <row r="168" spans="2:2" x14ac:dyDescent="0.2">
      <c r="B168" s="32"/>
    </row>
    <row r="169" spans="2:2" x14ac:dyDescent="0.2">
      <c r="B169" s="32"/>
    </row>
    <row r="170" spans="2:2" x14ac:dyDescent="0.2">
      <c r="B170" s="32"/>
    </row>
    <row r="171" spans="2:2" x14ac:dyDescent="0.2">
      <c r="B171" s="32"/>
    </row>
    <row r="172" spans="2:2" x14ac:dyDescent="0.2">
      <c r="B172" s="32"/>
    </row>
    <row r="173" spans="2:2" x14ac:dyDescent="0.2">
      <c r="B173" s="32"/>
    </row>
    <row r="174" spans="2:2" x14ac:dyDescent="0.2">
      <c r="B174" s="32"/>
    </row>
    <row r="175" spans="2:2" x14ac:dyDescent="0.2">
      <c r="B175" s="32"/>
    </row>
    <row r="176" spans="2:2" x14ac:dyDescent="0.2">
      <c r="B176" s="32"/>
    </row>
    <row r="177" spans="2:2" x14ac:dyDescent="0.2">
      <c r="B177" s="32"/>
    </row>
    <row r="178" spans="2:2" x14ac:dyDescent="0.2">
      <c r="B178" s="32"/>
    </row>
    <row r="179" spans="2:2" x14ac:dyDescent="0.2">
      <c r="B179" s="32"/>
    </row>
    <row r="180" spans="2:2" x14ac:dyDescent="0.2">
      <c r="B180" s="32"/>
    </row>
    <row r="181" spans="2:2" x14ac:dyDescent="0.2">
      <c r="B181" s="32"/>
    </row>
    <row r="182" spans="2:2" x14ac:dyDescent="0.2">
      <c r="B182" s="32"/>
    </row>
    <row r="183" spans="2:2" x14ac:dyDescent="0.2">
      <c r="B183" s="32"/>
    </row>
    <row r="184" spans="2:2" x14ac:dyDescent="0.2">
      <c r="B184" s="32"/>
    </row>
    <row r="185" spans="2:2" x14ac:dyDescent="0.2">
      <c r="B185" s="32"/>
    </row>
    <row r="186" spans="2:2" x14ac:dyDescent="0.2">
      <c r="B186" s="32"/>
    </row>
    <row r="187" spans="2:2" x14ac:dyDescent="0.2">
      <c r="B187" s="32"/>
    </row>
    <row r="188" spans="2:2" x14ac:dyDescent="0.2">
      <c r="B188" s="32"/>
    </row>
    <row r="189" spans="2:2" x14ac:dyDescent="0.2">
      <c r="B189" s="32"/>
    </row>
    <row r="190" spans="2:2" x14ac:dyDescent="0.2">
      <c r="B190" s="32"/>
    </row>
    <row r="191" spans="2:2" x14ac:dyDescent="0.2">
      <c r="B191" s="32"/>
    </row>
    <row r="192" spans="2:2" x14ac:dyDescent="0.2">
      <c r="B192" s="32"/>
    </row>
    <row r="193" spans="2:2" x14ac:dyDescent="0.2">
      <c r="B193" s="32"/>
    </row>
    <row r="194" spans="2:2" x14ac:dyDescent="0.2">
      <c r="B194" s="32"/>
    </row>
    <row r="195" spans="2:2" x14ac:dyDescent="0.2">
      <c r="B195" s="32"/>
    </row>
    <row r="196" spans="2:2" x14ac:dyDescent="0.2">
      <c r="B196" s="32"/>
    </row>
    <row r="197" spans="2:2" x14ac:dyDescent="0.2">
      <c r="B197" s="32"/>
    </row>
    <row r="198" spans="2:2" x14ac:dyDescent="0.2">
      <c r="B198" s="32"/>
    </row>
    <row r="199" spans="2:2" x14ac:dyDescent="0.2">
      <c r="B199" s="32"/>
    </row>
    <row r="200" spans="2:2" x14ac:dyDescent="0.2">
      <c r="B200" s="32"/>
    </row>
    <row r="201" spans="2:2" x14ac:dyDescent="0.2">
      <c r="B201" s="32"/>
    </row>
    <row r="202" spans="2:2" x14ac:dyDescent="0.2">
      <c r="B202" s="32"/>
    </row>
    <row r="203" spans="2:2" x14ac:dyDescent="0.2">
      <c r="B203" s="32"/>
    </row>
    <row r="204" spans="2:2" x14ac:dyDescent="0.2">
      <c r="B204" s="32"/>
    </row>
    <row r="205" spans="2:2" x14ac:dyDescent="0.2">
      <c r="B205" s="32"/>
    </row>
    <row r="206" spans="2:2" x14ac:dyDescent="0.2">
      <c r="B206" s="32"/>
    </row>
    <row r="207" spans="2:2" x14ac:dyDescent="0.2">
      <c r="B207" s="32"/>
    </row>
    <row r="208" spans="2:2" x14ac:dyDescent="0.2">
      <c r="B208" s="32"/>
    </row>
    <row r="209" spans="2:2" x14ac:dyDescent="0.2">
      <c r="B209" s="32"/>
    </row>
    <row r="210" spans="2:2" x14ac:dyDescent="0.2">
      <c r="B210" s="32"/>
    </row>
    <row r="211" spans="2:2" x14ac:dyDescent="0.2">
      <c r="B211" s="32"/>
    </row>
    <row r="212" spans="2:2" x14ac:dyDescent="0.2">
      <c r="B212" s="32"/>
    </row>
    <row r="213" spans="2:2" x14ac:dyDescent="0.2">
      <c r="B213" s="32"/>
    </row>
    <row r="214" spans="2:2" x14ac:dyDescent="0.2">
      <c r="B214" s="32"/>
    </row>
    <row r="215" spans="2:2" x14ac:dyDescent="0.2">
      <c r="B215" s="32"/>
    </row>
    <row r="216" spans="2:2" x14ac:dyDescent="0.2">
      <c r="B216" s="32"/>
    </row>
    <row r="217" spans="2:2" x14ac:dyDescent="0.2">
      <c r="B217" s="32"/>
    </row>
    <row r="218" spans="2:2" x14ac:dyDescent="0.2">
      <c r="B218" s="32"/>
    </row>
    <row r="219" spans="2:2" x14ac:dyDescent="0.2">
      <c r="B219" s="32"/>
    </row>
    <row r="220" spans="2:2" x14ac:dyDescent="0.2">
      <c r="B220" s="32"/>
    </row>
    <row r="221" spans="2:2" x14ac:dyDescent="0.2">
      <c r="B221" s="32"/>
    </row>
    <row r="222" spans="2:2" x14ac:dyDescent="0.2">
      <c r="B222" s="32"/>
    </row>
    <row r="223" spans="2:2" x14ac:dyDescent="0.2">
      <c r="B223" s="32"/>
    </row>
    <row r="224" spans="2:2" x14ac:dyDescent="0.2">
      <c r="B224" s="32"/>
    </row>
    <row r="225" spans="2:2" x14ac:dyDescent="0.2">
      <c r="B225" s="32"/>
    </row>
    <row r="226" spans="2:2" x14ac:dyDescent="0.2">
      <c r="B226" s="32"/>
    </row>
    <row r="227" spans="2:2" x14ac:dyDescent="0.2">
      <c r="B227" s="32"/>
    </row>
    <row r="228" spans="2:2" x14ac:dyDescent="0.2">
      <c r="B228" s="32"/>
    </row>
    <row r="229" spans="2:2" x14ac:dyDescent="0.2">
      <c r="B229" s="32"/>
    </row>
    <row r="230" spans="2:2" x14ac:dyDescent="0.2">
      <c r="B230" s="32"/>
    </row>
    <row r="231" spans="2:2" x14ac:dyDescent="0.2">
      <c r="B231" s="32"/>
    </row>
    <row r="232" spans="2:2" x14ac:dyDescent="0.2">
      <c r="B232" s="32"/>
    </row>
    <row r="233" spans="2:2" x14ac:dyDescent="0.2">
      <c r="B233" s="32"/>
    </row>
    <row r="234" spans="2:2" x14ac:dyDescent="0.2">
      <c r="B234" s="32"/>
    </row>
    <row r="235" spans="2:2" x14ac:dyDescent="0.2">
      <c r="B235" s="32"/>
    </row>
    <row r="236" spans="2:2" x14ac:dyDescent="0.2">
      <c r="B236" s="32"/>
    </row>
    <row r="237" spans="2:2" x14ac:dyDescent="0.2">
      <c r="B237" s="32"/>
    </row>
    <row r="238" spans="2:2" x14ac:dyDescent="0.2">
      <c r="B238" s="32"/>
    </row>
    <row r="239" spans="2:2" x14ac:dyDescent="0.2">
      <c r="B239" s="32"/>
    </row>
    <row r="240" spans="2:2" x14ac:dyDescent="0.2">
      <c r="B240" s="32"/>
    </row>
    <row r="241" spans="2:2" x14ac:dyDescent="0.2">
      <c r="B241" s="32"/>
    </row>
    <row r="242" spans="2:2" x14ac:dyDescent="0.2">
      <c r="B242" s="32"/>
    </row>
    <row r="243" spans="2:2" x14ac:dyDescent="0.2">
      <c r="B243" s="32"/>
    </row>
    <row r="244" spans="2:2" x14ac:dyDescent="0.2">
      <c r="B244" s="32"/>
    </row>
    <row r="245" spans="2:2" x14ac:dyDescent="0.2">
      <c r="B245" s="32"/>
    </row>
    <row r="246" spans="2:2" x14ac:dyDescent="0.2">
      <c r="B246" s="32"/>
    </row>
    <row r="247" spans="2:2" x14ac:dyDescent="0.2">
      <c r="B247" s="32"/>
    </row>
    <row r="248" spans="2:2" x14ac:dyDescent="0.2">
      <c r="B248" s="32"/>
    </row>
    <row r="249" spans="2:2" x14ac:dyDescent="0.2">
      <c r="B249" s="32"/>
    </row>
    <row r="250" spans="2:2" x14ac:dyDescent="0.2">
      <c r="B250" s="32"/>
    </row>
    <row r="251" spans="2:2" x14ac:dyDescent="0.2">
      <c r="B251" s="32"/>
    </row>
    <row r="252" spans="2:2" x14ac:dyDescent="0.2">
      <c r="B252" s="32"/>
    </row>
    <row r="253" spans="2:2" x14ac:dyDescent="0.2">
      <c r="B253" s="32"/>
    </row>
    <row r="254" spans="2:2" x14ac:dyDescent="0.2">
      <c r="B254" s="32"/>
    </row>
    <row r="255" spans="2:2" x14ac:dyDescent="0.2">
      <c r="B255" s="32"/>
    </row>
    <row r="256" spans="2:2" x14ac:dyDescent="0.2">
      <c r="B256" s="32"/>
    </row>
    <row r="257" spans="2:2" x14ac:dyDescent="0.2">
      <c r="B257" s="32"/>
    </row>
    <row r="258" spans="2:2" x14ac:dyDescent="0.2">
      <c r="B258" s="32"/>
    </row>
    <row r="259" spans="2:2" x14ac:dyDescent="0.2">
      <c r="B259" s="32"/>
    </row>
    <row r="260" spans="2:2" x14ac:dyDescent="0.2">
      <c r="B260" s="32"/>
    </row>
    <row r="261" spans="2:2" x14ac:dyDescent="0.2">
      <c r="B261" s="32"/>
    </row>
    <row r="262" spans="2:2" x14ac:dyDescent="0.2">
      <c r="B262" s="32"/>
    </row>
    <row r="263" spans="2:2" x14ac:dyDescent="0.2">
      <c r="B263" s="32"/>
    </row>
    <row r="264" spans="2:2" x14ac:dyDescent="0.2">
      <c r="B264" s="32"/>
    </row>
    <row r="265" spans="2:2" x14ac:dyDescent="0.2">
      <c r="B265" s="32"/>
    </row>
    <row r="266" spans="2:2" x14ac:dyDescent="0.2">
      <c r="B266" s="32"/>
    </row>
    <row r="267" spans="2:2" x14ac:dyDescent="0.2">
      <c r="B267" s="32"/>
    </row>
    <row r="268" spans="2:2" x14ac:dyDescent="0.2">
      <c r="B268" s="32"/>
    </row>
    <row r="269" spans="2:2" x14ac:dyDescent="0.2">
      <c r="B269" s="32"/>
    </row>
    <row r="270" spans="2:2" x14ac:dyDescent="0.2">
      <c r="B270" s="32"/>
    </row>
    <row r="271" spans="2:2" x14ac:dyDescent="0.2">
      <c r="B271" s="32"/>
    </row>
    <row r="272" spans="2:2" x14ac:dyDescent="0.2">
      <c r="B272" s="32"/>
    </row>
    <row r="273" spans="2:2" x14ac:dyDescent="0.2">
      <c r="B273" s="32"/>
    </row>
    <row r="274" spans="2:2" x14ac:dyDescent="0.2">
      <c r="B274" s="32"/>
    </row>
    <row r="275" spans="2:2" x14ac:dyDescent="0.2">
      <c r="B275" s="32"/>
    </row>
    <row r="276" spans="2:2" x14ac:dyDescent="0.2">
      <c r="B276" s="32"/>
    </row>
    <row r="277" spans="2:2" x14ac:dyDescent="0.2">
      <c r="B277" s="32"/>
    </row>
    <row r="278" spans="2:2" x14ac:dyDescent="0.2">
      <c r="B278" s="32"/>
    </row>
    <row r="279" spans="2:2" x14ac:dyDescent="0.2">
      <c r="B279" s="32"/>
    </row>
    <row r="280" spans="2:2" x14ac:dyDescent="0.2">
      <c r="B280" s="32"/>
    </row>
    <row r="281" spans="2:2" x14ac:dyDescent="0.2">
      <c r="B281" s="32"/>
    </row>
    <row r="282" spans="2:2" x14ac:dyDescent="0.2">
      <c r="B282" s="32"/>
    </row>
    <row r="283" spans="2:2" x14ac:dyDescent="0.2">
      <c r="B283" s="32"/>
    </row>
    <row r="284" spans="2:2" x14ac:dyDescent="0.2">
      <c r="B284" s="32"/>
    </row>
    <row r="285" spans="2:2" x14ac:dyDescent="0.2">
      <c r="B285" s="32"/>
    </row>
    <row r="286" spans="2:2" x14ac:dyDescent="0.2">
      <c r="B286" s="32"/>
    </row>
    <row r="287" spans="2:2" x14ac:dyDescent="0.2">
      <c r="B287" s="32"/>
    </row>
    <row r="288" spans="2:2" x14ac:dyDescent="0.2">
      <c r="B288" s="32"/>
    </row>
    <row r="289" spans="2:2" x14ac:dyDescent="0.2">
      <c r="B289" s="32"/>
    </row>
    <row r="290" spans="2:2" x14ac:dyDescent="0.2">
      <c r="B290" s="32"/>
    </row>
    <row r="291" spans="2:2" x14ac:dyDescent="0.2">
      <c r="B291" s="32"/>
    </row>
    <row r="292" spans="2:2" x14ac:dyDescent="0.2">
      <c r="B292" s="32"/>
    </row>
    <row r="293" spans="2:2" x14ac:dyDescent="0.2">
      <c r="B293" s="32"/>
    </row>
    <row r="294" spans="2:2" x14ac:dyDescent="0.2">
      <c r="B294" s="32"/>
    </row>
    <row r="295" spans="2:2" x14ac:dyDescent="0.2">
      <c r="B295" s="32"/>
    </row>
    <row r="296" spans="2:2" x14ac:dyDescent="0.2">
      <c r="B296" s="32"/>
    </row>
    <row r="297" spans="2:2" x14ac:dyDescent="0.2">
      <c r="B297" s="32"/>
    </row>
    <row r="298" spans="2:2" x14ac:dyDescent="0.2">
      <c r="B298" s="32"/>
    </row>
    <row r="299" spans="2:2" x14ac:dyDescent="0.2">
      <c r="B299" s="32"/>
    </row>
    <row r="300" spans="2:2" x14ac:dyDescent="0.2">
      <c r="B300" s="32"/>
    </row>
    <row r="301" spans="2:2" x14ac:dyDescent="0.2">
      <c r="B301" s="32"/>
    </row>
    <row r="302" spans="2:2" x14ac:dyDescent="0.2">
      <c r="B302" s="32"/>
    </row>
    <row r="303" spans="2:2" x14ac:dyDescent="0.2">
      <c r="B303" s="32"/>
    </row>
    <row r="304" spans="2:2" x14ac:dyDescent="0.2">
      <c r="B304" s="32"/>
    </row>
    <row r="305" spans="2:2" x14ac:dyDescent="0.2">
      <c r="B305" s="32"/>
    </row>
    <row r="306" spans="2:2" x14ac:dyDescent="0.2">
      <c r="B306" s="32"/>
    </row>
    <row r="307" spans="2:2" x14ac:dyDescent="0.2">
      <c r="B307" s="32"/>
    </row>
    <row r="308" spans="2:2" x14ac:dyDescent="0.2">
      <c r="B308" s="32"/>
    </row>
    <row r="309" spans="2:2" x14ac:dyDescent="0.2">
      <c r="B309" s="32"/>
    </row>
    <row r="310" spans="2:2" x14ac:dyDescent="0.2">
      <c r="B310" s="32"/>
    </row>
    <row r="311" spans="2:2" x14ac:dyDescent="0.2">
      <c r="B311" s="32"/>
    </row>
    <row r="312" spans="2:2" x14ac:dyDescent="0.2">
      <c r="B312" s="32"/>
    </row>
    <row r="313" spans="2:2" x14ac:dyDescent="0.2">
      <c r="B313" s="32"/>
    </row>
    <row r="314" spans="2:2" x14ac:dyDescent="0.2">
      <c r="B314" s="32"/>
    </row>
    <row r="315" spans="2:2" x14ac:dyDescent="0.2">
      <c r="B315" s="32"/>
    </row>
    <row r="316" spans="2:2" x14ac:dyDescent="0.2">
      <c r="B316" s="32"/>
    </row>
    <row r="317" spans="2:2" x14ac:dyDescent="0.2">
      <c r="B317" s="32"/>
    </row>
    <row r="318" spans="2:2" x14ac:dyDescent="0.2">
      <c r="B318" s="32"/>
    </row>
    <row r="319" spans="2:2" x14ac:dyDescent="0.2">
      <c r="B319" s="32"/>
    </row>
    <row r="320" spans="2:2" x14ac:dyDescent="0.2">
      <c r="B320" s="32"/>
    </row>
    <row r="321" spans="2:2" x14ac:dyDescent="0.2">
      <c r="B321" s="32"/>
    </row>
    <row r="322" spans="2:2" x14ac:dyDescent="0.2">
      <c r="B322" s="32"/>
    </row>
    <row r="323" spans="2:2" x14ac:dyDescent="0.2">
      <c r="B323" s="32"/>
    </row>
    <row r="324" spans="2:2" x14ac:dyDescent="0.2">
      <c r="B324" s="32"/>
    </row>
    <row r="325" spans="2:2" x14ac:dyDescent="0.2">
      <c r="B325" s="32"/>
    </row>
    <row r="326" spans="2:2" x14ac:dyDescent="0.2">
      <c r="B326" s="32"/>
    </row>
    <row r="327" spans="2:2" x14ac:dyDescent="0.2">
      <c r="B327" s="32"/>
    </row>
    <row r="328" spans="2:2" x14ac:dyDescent="0.2">
      <c r="B328" s="32"/>
    </row>
    <row r="329" spans="2:2" x14ac:dyDescent="0.2">
      <c r="B329" s="32"/>
    </row>
    <row r="330" spans="2:2" x14ac:dyDescent="0.2">
      <c r="B330" s="32"/>
    </row>
    <row r="331" spans="2:2" x14ac:dyDescent="0.2">
      <c r="B331" s="32"/>
    </row>
    <row r="332" spans="2:2" x14ac:dyDescent="0.2">
      <c r="B332" s="32"/>
    </row>
    <row r="333" spans="2:2" x14ac:dyDescent="0.2">
      <c r="B333" s="32"/>
    </row>
    <row r="334" spans="2:2" x14ac:dyDescent="0.2">
      <c r="B334" s="32"/>
    </row>
    <row r="335" spans="2:2" x14ac:dyDescent="0.2">
      <c r="B335" s="32"/>
    </row>
    <row r="336" spans="2:2" x14ac:dyDescent="0.2">
      <c r="B336" s="32"/>
    </row>
    <row r="337" spans="2:2" x14ac:dyDescent="0.2">
      <c r="B337" s="32"/>
    </row>
    <row r="338" spans="2:2" x14ac:dyDescent="0.2">
      <c r="B338" s="32"/>
    </row>
    <row r="339" spans="2:2" x14ac:dyDescent="0.2">
      <c r="B339" s="32"/>
    </row>
    <row r="340" spans="2:2" x14ac:dyDescent="0.2">
      <c r="B340" s="32"/>
    </row>
    <row r="341" spans="2:2" x14ac:dyDescent="0.2">
      <c r="B341" s="32"/>
    </row>
    <row r="342" spans="2:2" x14ac:dyDescent="0.2">
      <c r="B342" s="32"/>
    </row>
    <row r="343" spans="2:2" x14ac:dyDescent="0.2">
      <c r="B343" s="32"/>
    </row>
    <row r="344" spans="2:2" x14ac:dyDescent="0.2">
      <c r="B344" s="32"/>
    </row>
    <row r="345" spans="2:2" x14ac:dyDescent="0.2">
      <c r="B345" s="32"/>
    </row>
    <row r="346" spans="2:2" x14ac:dyDescent="0.2">
      <c r="B346" s="32"/>
    </row>
    <row r="347" spans="2:2" x14ac:dyDescent="0.2">
      <c r="B347" s="32"/>
    </row>
    <row r="348" spans="2:2" x14ac:dyDescent="0.2">
      <c r="B348" s="32"/>
    </row>
    <row r="349" spans="2:2" x14ac:dyDescent="0.2">
      <c r="B349" s="32"/>
    </row>
    <row r="350" spans="2:2" x14ac:dyDescent="0.2">
      <c r="B350" s="32"/>
    </row>
    <row r="351" spans="2:2" x14ac:dyDescent="0.2">
      <c r="B351" s="32"/>
    </row>
    <row r="352" spans="2:2" x14ac:dyDescent="0.2">
      <c r="B352" s="32"/>
    </row>
    <row r="353" spans="2:2" x14ac:dyDescent="0.2">
      <c r="B353" s="32"/>
    </row>
    <row r="354" spans="2:2" x14ac:dyDescent="0.2">
      <c r="B354" s="32"/>
    </row>
    <row r="355" spans="2:2" x14ac:dyDescent="0.2">
      <c r="B355" s="32"/>
    </row>
    <row r="356" spans="2:2" x14ac:dyDescent="0.2">
      <c r="B356" s="32"/>
    </row>
    <row r="357" spans="2:2" x14ac:dyDescent="0.2">
      <c r="B357" s="32"/>
    </row>
    <row r="358" spans="2:2" x14ac:dyDescent="0.2">
      <c r="B358" s="32"/>
    </row>
    <row r="359" spans="2:2" x14ac:dyDescent="0.2">
      <c r="B359" s="32"/>
    </row>
    <row r="360" spans="2:2" x14ac:dyDescent="0.2">
      <c r="B360" s="32"/>
    </row>
    <row r="361" spans="2:2" x14ac:dyDescent="0.2">
      <c r="B361" s="32"/>
    </row>
    <row r="362" spans="2:2" x14ac:dyDescent="0.2">
      <c r="B362" s="32"/>
    </row>
    <row r="363" spans="2:2" x14ac:dyDescent="0.2">
      <c r="B363" s="32"/>
    </row>
    <row r="364" spans="2:2" x14ac:dyDescent="0.2">
      <c r="B364" s="32"/>
    </row>
    <row r="365" spans="2:2" x14ac:dyDescent="0.2">
      <c r="B365" s="32"/>
    </row>
    <row r="366" spans="2:2" x14ac:dyDescent="0.2">
      <c r="B366" s="32"/>
    </row>
    <row r="367" spans="2:2" x14ac:dyDescent="0.2">
      <c r="B367" s="32"/>
    </row>
    <row r="368" spans="2:2" x14ac:dyDescent="0.2">
      <c r="B368" s="32"/>
    </row>
    <row r="369" spans="2:2" x14ac:dyDescent="0.2">
      <c r="B369" s="32"/>
    </row>
    <row r="370" spans="2:2" x14ac:dyDescent="0.2">
      <c r="B370" s="32"/>
    </row>
    <row r="371" spans="2:2" x14ac:dyDescent="0.2">
      <c r="B371" s="32"/>
    </row>
    <row r="372" spans="2:2" x14ac:dyDescent="0.2">
      <c r="B372" s="32"/>
    </row>
    <row r="373" spans="2:2" x14ac:dyDescent="0.2">
      <c r="B373" s="32"/>
    </row>
    <row r="374" spans="2:2" x14ac:dyDescent="0.2">
      <c r="B374" s="32"/>
    </row>
    <row r="375" spans="2:2" x14ac:dyDescent="0.2">
      <c r="B375" s="32"/>
    </row>
    <row r="376" spans="2:2" x14ac:dyDescent="0.2">
      <c r="B376" s="32"/>
    </row>
    <row r="377" spans="2:2" x14ac:dyDescent="0.2">
      <c r="B377" s="32"/>
    </row>
    <row r="378" spans="2:2" x14ac:dyDescent="0.2">
      <c r="B378" s="32"/>
    </row>
    <row r="379" spans="2:2" x14ac:dyDescent="0.2">
      <c r="B379" s="32"/>
    </row>
    <row r="380" spans="2:2" x14ac:dyDescent="0.2">
      <c r="B380" s="32"/>
    </row>
    <row r="381" spans="2:2" x14ac:dyDescent="0.2">
      <c r="B381" s="32"/>
    </row>
    <row r="382" spans="2:2" x14ac:dyDescent="0.2">
      <c r="B382" s="32"/>
    </row>
    <row r="383" spans="2:2" x14ac:dyDescent="0.2">
      <c r="B383" s="32"/>
    </row>
    <row r="384" spans="2:2" x14ac:dyDescent="0.2">
      <c r="B384" s="32"/>
    </row>
    <row r="385" spans="2:2" x14ac:dyDescent="0.2">
      <c r="B385" s="32"/>
    </row>
    <row r="386" spans="2:2" x14ac:dyDescent="0.2">
      <c r="B386" s="32"/>
    </row>
    <row r="387" spans="2:2" x14ac:dyDescent="0.2">
      <c r="B387" s="32"/>
    </row>
    <row r="388" spans="2:2" x14ac:dyDescent="0.2">
      <c r="B388" s="32"/>
    </row>
    <row r="389" spans="2:2" x14ac:dyDescent="0.2">
      <c r="B389" s="32"/>
    </row>
    <row r="390" spans="2:2" x14ac:dyDescent="0.2">
      <c r="B390" s="32"/>
    </row>
    <row r="391" spans="2:2" x14ac:dyDescent="0.2">
      <c r="B391" s="32"/>
    </row>
    <row r="392" spans="2:2" x14ac:dyDescent="0.2">
      <c r="B392" s="32"/>
    </row>
    <row r="393" spans="2:2" x14ac:dyDescent="0.2">
      <c r="B393" s="32"/>
    </row>
    <row r="394" spans="2:2" x14ac:dyDescent="0.2">
      <c r="B394" s="32"/>
    </row>
    <row r="395" spans="2:2" x14ac:dyDescent="0.2">
      <c r="B395" s="32"/>
    </row>
    <row r="396" spans="2:2" x14ac:dyDescent="0.2">
      <c r="B396" s="32"/>
    </row>
    <row r="397" spans="2:2" x14ac:dyDescent="0.2">
      <c r="B397" s="32"/>
    </row>
    <row r="398" spans="2:2" x14ac:dyDescent="0.2">
      <c r="B398" s="32"/>
    </row>
    <row r="399" spans="2:2" x14ac:dyDescent="0.2">
      <c r="B399" s="32"/>
    </row>
    <row r="400" spans="2:2" x14ac:dyDescent="0.2">
      <c r="B400" s="32"/>
    </row>
    <row r="401" spans="2:2" x14ac:dyDescent="0.2">
      <c r="B401" s="32"/>
    </row>
    <row r="402" spans="2:2" x14ac:dyDescent="0.2">
      <c r="B402" s="32"/>
    </row>
    <row r="403" spans="2:2" x14ac:dyDescent="0.2">
      <c r="B403" s="32"/>
    </row>
    <row r="404" spans="2:2" x14ac:dyDescent="0.2">
      <c r="B404" s="32"/>
    </row>
    <row r="405" spans="2:2" x14ac:dyDescent="0.2">
      <c r="B405" s="32"/>
    </row>
    <row r="406" spans="2:2" x14ac:dyDescent="0.2">
      <c r="B406" s="32"/>
    </row>
    <row r="407" spans="2:2" x14ac:dyDescent="0.2">
      <c r="B407" s="32"/>
    </row>
    <row r="408" spans="2:2" x14ac:dyDescent="0.2">
      <c r="B408" s="32"/>
    </row>
    <row r="409" spans="2:2" x14ac:dyDescent="0.2">
      <c r="B409" s="32"/>
    </row>
    <row r="410" spans="2:2" x14ac:dyDescent="0.2">
      <c r="B410" s="32"/>
    </row>
    <row r="411" spans="2:2" x14ac:dyDescent="0.2">
      <c r="B411" s="32"/>
    </row>
    <row r="412" spans="2:2" x14ac:dyDescent="0.2">
      <c r="B412" s="32"/>
    </row>
    <row r="413" spans="2:2" x14ac:dyDescent="0.2">
      <c r="B413" s="32"/>
    </row>
    <row r="414" spans="2:2" x14ac:dyDescent="0.2">
      <c r="B414" s="32"/>
    </row>
    <row r="415" spans="2:2" x14ac:dyDescent="0.2">
      <c r="B415" s="32"/>
    </row>
    <row r="416" spans="2:2" x14ac:dyDescent="0.2">
      <c r="B416" s="32"/>
    </row>
    <row r="417" spans="2:2" x14ac:dyDescent="0.2">
      <c r="B417" s="32"/>
    </row>
    <row r="418" spans="2:2" x14ac:dyDescent="0.2">
      <c r="B418" s="32"/>
    </row>
    <row r="419" spans="2:2" x14ac:dyDescent="0.2">
      <c r="B419" s="32"/>
    </row>
    <row r="420" spans="2:2" x14ac:dyDescent="0.2">
      <c r="B420" s="32"/>
    </row>
    <row r="421" spans="2:2" x14ac:dyDescent="0.2">
      <c r="B421" s="32"/>
    </row>
    <row r="422" spans="2:2" x14ac:dyDescent="0.2">
      <c r="B422" s="32"/>
    </row>
    <row r="423" spans="2:2" x14ac:dyDescent="0.2">
      <c r="B423" s="32"/>
    </row>
    <row r="424" spans="2:2" x14ac:dyDescent="0.2">
      <c r="B424" s="32"/>
    </row>
    <row r="425" spans="2:2" x14ac:dyDescent="0.2">
      <c r="B425" s="32"/>
    </row>
    <row r="426" spans="2:2" x14ac:dyDescent="0.2">
      <c r="B426" s="32"/>
    </row>
    <row r="427" spans="2:2" x14ac:dyDescent="0.2">
      <c r="B427" s="32"/>
    </row>
    <row r="428" spans="2:2" x14ac:dyDescent="0.2">
      <c r="B428" s="32"/>
    </row>
    <row r="429" spans="2:2" x14ac:dyDescent="0.2">
      <c r="B429" s="32"/>
    </row>
    <row r="430" spans="2:2" x14ac:dyDescent="0.2">
      <c r="B430" s="32"/>
    </row>
    <row r="431" spans="2:2" x14ac:dyDescent="0.2">
      <c r="B431" s="32"/>
    </row>
    <row r="432" spans="2:2" x14ac:dyDescent="0.2">
      <c r="B432" s="32"/>
    </row>
    <row r="433" spans="2:2" x14ac:dyDescent="0.2">
      <c r="B433" s="32"/>
    </row>
    <row r="434" spans="2:2" x14ac:dyDescent="0.2">
      <c r="B434" s="32"/>
    </row>
    <row r="435" spans="2:2" x14ac:dyDescent="0.2">
      <c r="B435" s="32"/>
    </row>
    <row r="436" spans="2:2" x14ac:dyDescent="0.2">
      <c r="B436" s="32"/>
    </row>
    <row r="437" spans="2:2" x14ac:dyDescent="0.2">
      <c r="B437" s="32"/>
    </row>
    <row r="438" spans="2:2" x14ac:dyDescent="0.2">
      <c r="B438" s="32"/>
    </row>
    <row r="439" spans="2:2" x14ac:dyDescent="0.2">
      <c r="B439" s="32"/>
    </row>
    <row r="440" spans="2:2" x14ac:dyDescent="0.2">
      <c r="B440" s="32"/>
    </row>
    <row r="441" spans="2:2" x14ac:dyDescent="0.2">
      <c r="B441" s="32"/>
    </row>
    <row r="442" spans="2:2" x14ac:dyDescent="0.2">
      <c r="B442" s="32"/>
    </row>
    <row r="443" spans="2:2" x14ac:dyDescent="0.2">
      <c r="B443" s="32"/>
    </row>
    <row r="444" spans="2:2" x14ac:dyDescent="0.2">
      <c r="B444" s="32"/>
    </row>
    <row r="445" spans="2:2" x14ac:dyDescent="0.2">
      <c r="B445" s="32"/>
    </row>
    <row r="446" spans="2:2" x14ac:dyDescent="0.2">
      <c r="B446" s="32"/>
    </row>
    <row r="447" spans="2:2" x14ac:dyDescent="0.2">
      <c r="B447" s="32"/>
    </row>
    <row r="448" spans="2:2" x14ac:dyDescent="0.2">
      <c r="B448" s="32"/>
    </row>
    <row r="449" spans="2:2" x14ac:dyDescent="0.2">
      <c r="B449" s="32"/>
    </row>
    <row r="450" spans="2:2" x14ac:dyDescent="0.2">
      <c r="B450" s="32"/>
    </row>
    <row r="451" spans="2:2" x14ac:dyDescent="0.2">
      <c r="B451" s="32"/>
    </row>
    <row r="452" spans="2:2" x14ac:dyDescent="0.2">
      <c r="B452" s="32"/>
    </row>
    <row r="453" spans="2:2" x14ac:dyDescent="0.2">
      <c r="B453" s="32"/>
    </row>
    <row r="454" spans="2:2" x14ac:dyDescent="0.2">
      <c r="B454" s="32"/>
    </row>
    <row r="455" spans="2:2" x14ac:dyDescent="0.2">
      <c r="B455" s="32"/>
    </row>
    <row r="456" spans="2:2" x14ac:dyDescent="0.2">
      <c r="B456" s="32"/>
    </row>
    <row r="457" spans="2:2" x14ac:dyDescent="0.2">
      <c r="B457" s="32"/>
    </row>
    <row r="458" spans="2:2" x14ac:dyDescent="0.2">
      <c r="B458" s="32"/>
    </row>
    <row r="459" spans="2:2" x14ac:dyDescent="0.2">
      <c r="B459" s="32"/>
    </row>
    <row r="460" spans="2:2" x14ac:dyDescent="0.2">
      <c r="B460" s="32"/>
    </row>
    <row r="461" spans="2:2" x14ac:dyDescent="0.2">
      <c r="B461" s="32"/>
    </row>
    <row r="462" spans="2:2" x14ac:dyDescent="0.2">
      <c r="B462" s="32"/>
    </row>
    <row r="463" spans="2:2" x14ac:dyDescent="0.2">
      <c r="B463" s="32"/>
    </row>
    <row r="464" spans="2:2" x14ac:dyDescent="0.2">
      <c r="B464" s="32"/>
    </row>
    <row r="465" spans="2:2" x14ac:dyDescent="0.2">
      <c r="B465" s="32"/>
    </row>
    <row r="466" spans="2:2" x14ac:dyDescent="0.2">
      <c r="B466" s="32"/>
    </row>
    <row r="467" spans="2:2" x14ac:dyDescent="0.2">
      <c r="B467" s="32"/>
    </row>
    <row r="468" spans="2:2" x14ac:dyDescent="0.2">
      <c r="B468" s="32"/>
    </row>
    <row r="469" spans="2:2" x14ac:dyDescent="0.2">
      <c r="B469" s="32"/>
    </row>
    <row r="470" spans="2:2" x14ac:dyDescent="0.2">
      <c r="B470" s="32"/>
    </row>
    <row r="471" spans="2:2" x14ac:dyDescent="0.2">
      <c r="B471" s="32"/>
    </row>
    <row r="472" spans="2:2" x14ac:dyDescent="0.2">
      <c r="B472" s="32"/>
    </row>
    <row r="473" spans="2:2" x14ac:dyDescent="0.2">
      <c r="B473" s="32"/>
    </row>
    <row r="474" spans="2:2" x14ac:dyDescent="0.2">
      <c r="B474" s="32"/>
    </row>
    <row r="475" spans="2:2" x14ac:dyDescent="0.2">
      <c r="B475" s="32"/>
    </row>
    <row r="476" spans="2:2" x14ac:dyDescent="0.2">
      <c r="B476" s="32"/>
    </row>
    <row r="477" spans="2:2" x14ac:dyDescent="0.2">
      <c r="B477" s="32"/>
    </row>
    <row r="478" spans="2:2" x14ac:dyDescent="0.2">
      <c r="B478" s="32"/>
    </row>
    <row r="479" spans="2:2" x14ac:dyDescent="0.2">
      <c r="B479" s="32"/>
    </row>
    <row r="480" spans="2:2" x14ac:dyDescent="0.2">
      <c r="B480" s="32"/>
    </row>
    <row r="481" spans="2:2" x14ac:dyDescent="0.2">
      <c r="B481" s="32"/>
    </row>
    <row r="482" spans="2:2" x14ac:dyDescent="0.2">
      <c r="B482" s="32"/>
    </row>
    <row r="483" spans="2:2" x14ac:dyDescent="0.2">
      <c r="B483" s="32"/>
    </row>
    <row r="484" spans="2:2" x14ac:dyDescent="0.2">
      <c r="B484" s="32"/>
    </row>
    <row r="485" spans="2:2" x14ac:dyDescent="0.2">
      <c r="B485" s="32"/>
    </row>
    <row r="486" spans="2:2" x14ac:dyDescent="0.2">
      <c r="B486" s="32"/>
    </row>
    <row r="487" spans="2:2" x14ac:dyDescent="0.2">
      <c r="B487" s="32"/>
    </row>
    <row r="488" spans="2:2" x14ac:dyDescent="0.2">
      <c r="B488" s="32"/>
    </row>
    <row r="489" spans="2:2" x14ac:dyDescent="0.2">
      <c r="B489" s="32"/>
    </row>
    <row r="490" spans="2:2" x14ac:dyDescent="0.2">
      <c r="B490" s="32"/>
    </row>
    <row r="491" spans="2:2" x14ac:dyDescent="0.2">
      <c r="B491" s="32"/>
    </row>
    <row r="492" spans="2:2" x14ac:dyDescent="0.2">
      <c r="B492" s="32"/>
    </row>
    <row r="493" spans="2:2" x14ac:dyDescent="0.2">
      <c r="B493" s="32"/>
    </row>
    <row r="494" spans="2:2" x14ac:dyDescent="0.2">
      <c r="B494" s="32"/>
    </row>
    <row r="495" spans="2:2" x14ac:dyDescent="0.2">
      <c r="B495" s="32"/>
    </row>
    <row r="496" spans="2:2" x14ac:dyDescent="0.2">
      <c r="B496" s="32"/>
    </row>
    <row r="497" spans="2:2" x14ac:dyDescent="0.2">
      <c r="B497" s="32"/>
    </row>
    <row r="498" spans="2:2" x14ac:dyDescent="0.2">
      <c r="B498" s="32"/>
    </row>
    <row r="499" spans="2:2" x14ac:dyDescent="0.2">
      <c r="B499" s="32"/>
    </row>
    <row r="500" spans="2:2" x14ac:dyDescent="0.2">
      <c r="B500" s="32"/>
    </row>
    <row r="501" spans="2:2" x14ac:dyDescent="0.2">
      <c r="B501" s="32"/>
    </row>
    <row r="502" spans="2:2" x14ac:dyDescent="0.2">
      <c r="B502" s="32"/>
    </row>
    <row r="503" spans="2:2" x14ac:dyDescent="0.2">
      <c r="B503" s="32"/>
    </row>
    <row r="504" spans="2:2" x14ac:dyDescent="0.2">
      <c r="B504" s="32"/>
    </row>
    <row r="505" spans="2:2" x14ac:dyDescent="0.2">
      <c r="B505" s="32"/>
    </row>
    <row r="506" spans="2:2" x14ac:dyDescent="0.2">
      <c r="B506" s="32"/>
    </row>
    <row r="507" spans="2:2" x14ac:dyDescent="0.2">
      <c r="B507" s="32"/>
    </row>
    <row r="508" spans="2:2" x14ac:dyDescent="0.2">
      <c r="B508" s="32"/>
    </row>
    <row r="509" spans="2:2" x14ac:dyDescent="0.2">
      <c r="B509" s="32"/>
    </row>
    <row r="510" spans="2:2" x14ac:dyDescent="0.2">
      <c r="B510" s="32"/>
    </row>
    <row r="511" spans="2:2" x14ac:dyDescent="0.2">
      <c r="B511" s="32"/>
    </row>
    <row r="512" spans="2:2" x14ac:dyDescent="0.2">
      <c r="B512" s="32"/>
    </row>
    <row r="513" spans="2:2" x14ac:dyDescent="0.2">
      <c r="B513" s="32"/>
    </row>
    <row r="514" spans="2:2" x14ac:dyDescent="0.2">
      <c r="B514" s="32"/>
    </row>
    <row r="515" spans="2:2" x14ac:dyDescent="0.2">
      <c r="B515" s="32"/>
    </row>
    <row r="516" spans="2:2" x14ac:dyDescent="0.2">
      <c r="B516" s="32"/>
    </row>
    <row r="517" spans="2:2" x14ac:dyDescent="0.2">
      <c r="B517" s="32"/>
    </row>
    <row r="518" spans="2:2" x14ac:dyDescent="0.2">
      <c r="B518" s="32"/>
    </row>
    <row r="519" spans="2:2" x14ac:dyDescent="0.2">
      <c r="B519" s="32"/>
    </row>
    <row r="520" spans="2:2" x14ac:dyDescent="0.2">
      <c r="B520" s="32"/>
    </row>
    <row r="521" spans="2:2" x14ac:dyDescent="0.2">
      <c r="B521" s="32"/>
    </row>
    <row r="522" spans="2:2" x14ac:dyDescent="0.2">
      <c r="B522" s="32"/>
    </row>
    <row r="523" spans="2:2" x14ac:dyDescent="0.2">
      <c r="B523" s="32"/>
    </row>
    <row r="524" spans="2:2" x14ac:dyDescent="0.2">
      <c r="B524" s="32"/>
    </row>
    <row r="525" spans="2:2" x14ac:dyDescent="0.2">
      <c r="B525" s="32"/>
    </row>
    <row r="526" spans="2:2" x14ac:dyDescent="0.2">
      <c r="B526" s="32"/>
    </row>
    <row r="527" spans="2:2" x14ac:dyDescent="0.2">
      <c r="B527" s="32"/>
    </row>
    <row r="528" spans="2:2" x14ac:dyDescent="0.2">
      <c r="B528" s="32"/>
    </row>
    <row r="529" spans="2:2" x14ac:dyDescent="0.2">
      <c r="B529" s="32"/>
    </row>
    <row r="530" spans="2:2" x14ac:dyDescent="0.2">
      <c r="B530" s="32"/>
    </row>
    <row r="531" spans="2:2" x14ac:dyDescent="0.2">
      <c r="B531" s="32"/>
    </row>
    <row r="532" spans="2:2" x14ac:dyDescent="0.2">
      <c r="B532" s="32"/>
    </row>
    <row r="533" spans="2:2" x14ac:dyDescent="0.2">
      <c r="B533" s="32"/>
    </row>
    <row r="534" spans="2:2" x14ac:dyDescent="0.2">
      <c r="B534" s="32"/>
    </row>
    <row r="535" spans="2:2" x14ac:dyDescent="0.2">
      <c r="B535" s="32"/>
    </row>
    <row r="536" spans="2:2" x14ac:dyDescent="0.2">
      <c r="B536" s="32"/>
    </row>
    <row r="537" spans="2:2" x14ac:dyDescent="0.2">
      <c r="B537" s="32"/>
    </row>
    <row r="538" spans="2:2" x14ac:dyDescent="0.2">
      <c r="B538" s="32"/>
    </row>
    <row r="539" spans="2:2" x14ac:dyDescent="0.2">
      <c r="B539" s="32"/>
    </row>
    <row r="540" spans="2:2" x14ac:dyDescent="0.2">
      <c r="B540" s="32"/>
    </row>
    <row r="541" spans="2:2" x14ac:dyDescent="0.2">
      <c r="B541" s="32"/>
    </row>
    <row r="542" spans="2:2" x14ac:dyDescent="0.2">
      <c r="B542" s="32"/>
    </row>
    <row r="543" spans="2:2" x14ac:dyDescent="0.2">
      <c r="B543" s="32"/>
    </row>
    <row r="544" spans="2:2" x14ac:dyDescent="0.2">
      <c r="B544" s="32"/>
    </row>
    <row r="545" spans="2:2" x14ac:dyDescent="0.2">
      <c r="B545" s="32"/>
    </row>
    <row r="546" spans="2:2" x14ac:dyDescent="0.2">
      <c r="B546" s="32"/>
    </row>
    <row r="547" spans="2:2" x14ac:dyDescent="0.2">
      <c r="B547" s="32"/>
    </row>
    <row r="548" spans="2:2" x14ac:dyDescent="0.2">
      <c r="B548" s="32"/>
    </row>
    <row r="549" spans="2:2" x14ac:dyDescent="0.2">
      <c r="B549" s="32"/>
    </row>
    <row r="550" spans="2:2" x14ac:dyDescent="0.2">
      <c r="B550" s="32"/>
    </row>
    <row r="551" spans="2:2" x14ac:dyDescent="0.2">
      <c r="B551" s="32"/>
    </row>
    <row r="552" spans="2:2" x14ac:dyDescent="0.2">
      <c r="B552" s="32"/>
    </row>
    <row r="553" spans="2:2" x14ac:dyDescent="0.2">
      <c r="B553" s="32"/>
    </row>
    <row r="554" spans="2:2" x14ac:dyDescent="0.2">
      <c r="B554" s="32"/>
    </row>
    <row r="555" spans="2:2" x14ac:dyDescent="0.2">
      <c r="B555" s="32"/>
    </row>
    <row r="556" spans="2:2" x14ac:dyDescent="0.2">
      <c r="B556" s="32"/>
    </row>
    <row r="557" spans="2:2" x14ac:dyDescent="0.2">
      <c r="B557" s="32"/>
    </row>
    <row r="558" spans="2:2" x14ac:dyDescent="0.2">
      <c r="B558" s="32"/>
    </row>
    <row r="559" spans="2:2" x14ac:dyDescent="0.2">
      <c r="B559" s="32"/>
    </row>
    <row r="560" spans="2:2" x14ac:dyDescent="0.2">
      <c r="B560" s="32"/>
    </row>
    <row r="561" spans="2:2" x14ac:dyDescent="0.2">
      <c r="B561" s="32"/>
    </row>
    <row r="562" spans="2:2" x14ac:dyDescent="0.2">
      <c r="B562" s="32"/>
    </row>
    <row r="563" spans="2:2" x14ac:dyDescent="0.2">
      <c r="B563" s="32"/>
    </row>
    <row r="564" spans="2:2" x14ac:dyDescent="0.2">
      <c r="B564" s="32"/>
    </row>
    <row r="565" spans="2:2" x14ac:dyDescent="0.2">
      <c r="B565" s="32"/>
    </row>
    <row r="566" spans="2:2" x14ac:dyDescent="0.2">
      <c r="B566" s="32"/>
    </row>
    <row r="567" spans="2:2" x14ac:dyDescent="0.2">
      <c r="B567" s="32"/>
    </row>
    <row r="568" spans="2:2" x14ac:dyDescent="0.2">
      <c r="B568" s="32"/>
    </row>
    <row r="569" spans="2:2" x14ac:dyDescent="0.2">
      <c r="B569" s="32"/>
    </row>
    <row r="570" spans="2:2" x14ac:dyDescent="0.2">
      <c r="B570" s="32"/>
    </row>
    <row r="571" spans="2:2" x14ac:dyDescent="0.2">
      <c r="B571" s="32"/>
    </row>
    <row r="572" spans="2:2" x14ac:dyDescent="0.2">
      <c r="B572" s="32"/>
    </row>
    <row r="573" spans="2:2" x14ac:dyDescent="0.2">
      <c r="B573" s="32"/>
    </row>
    <row r="574" spans="2:2" x14ac:dyDescent="0.2">
      <c r="B574" s="32"/>
    </row>
    <row r="575" spans="2:2" x14ac:dyDescent="0.2">
      <c r="B575" s="32"/>
    </row>
    <row r="576" spans="2:2" x14ac:dyDescent="0.2">
      <c r="B576" s="32"/>
    </row>
    <row r="577" spans="2:2" x14ac:dyDescent="0.2">
      <c r="B577" s="32"/>
    </row>
    <row r="578" spans="2:2" x14ac:dyDescent="0.2">
      <c r="B578" s="32"/>
    </row>
    <row r="579" spans="2:2" x14ac:dyDescent="0.2">
      <c r="B579" s="32"/>
    </row>
    <row r="580" spans="2:2" x14ac:dyDescent="0.2">
      <c r="B580" s="32"/>
    </row>
    <row r="581" spans="2:2" x14ac:dyDescent="0.2">
      <c r="B581" s="32"/>
    </row>
    <row r="582" spans="2:2" x14ac:dyDescent="0.2">
      <c r="B582" s="32"/>
    </row>
    <row r="583" spans="2:2" x14ac:dyDescent="0.2">
      <c r="B583" s="32"/>
    </row>
    <row r="584" spans="2:2" x14ac:dyDescent="0.2">
      <c r="B584" s="32"/>
    </row>
    <row r="585" spans="2:2" x14ac:dyDescent="0.2">
      <c r="B585" s="32"/>
    </row>
    <row r="586" spans="2:2" x14ac:dyDescent="0.2">
      <c r="B586" s="32"/>
    </row>
    <row r="587" spans="2:2" x14ac:dyDescent="0.2">
      <c r="B587" s="32"/>
    </row>
    <row r="588" spans="2:2" x14ac:dyDescent="0.2">
      <c r="B588" s="32"/>
    </row>
    <row r="589" spans="2:2" x14ac:dyDescent="0.2">
      <c r="B589" s="32"/>
    </row>
    <row r="590" spans="2:2" x14ac:dyDescent="0.2">
      <c r="B590" s="32"/>
    </row>
    <row r="591" spans="2:2" x14ac:dyDescent="0.2">
      <c r="B591" s="32"/>
    </row>
    <row r="592" spans="2:2" x14ac:dyDescent="0.2">
      <c r="B592" s="32"/>
    </row>
    <row r="593" spans="2:2" x14ac:dyDescent="0.2">
      <c r="B593" s="32"/>
    </row>
    <row r="594" spans="2:2" x14ac:dyDescent="0.2">
      <c r="B594" s="32"/>
    </row>
    <row r="595" spans="2:2" x14ac:dyDescent="0.2">
      <c r="B595" s="32"/>
    </row>
    <row r="596" spans="2:2" x14ac:dyDescent="0.2">
      <c r="B596" s="32"/>
    </row>
    <row r="597" spans="2:2" x14ac:dyDescent="0.2">
      <c r="B597" s="32"/>
    </row>
    <row r="598" spans="2:2" x14ac:dyDescent="0.2">
      <c r="B598" s="32"/>
    </row>
    <row r="599" spans="2:2" x14ac:dyDescent="0.2">
      <c r="B599" s="32"/>
    </row>
    <row r="600" spans="2:2" x14ac:dyDescent="0.2">
      <c r="B600" s="32"/>
    </row>
    <row r="601" spans="2:2" x14ac:dyDescent="0.2">
      <c r="B601" s="32"/>
    </row>
    <row r="602" spans="2:2" x14ac:dyDescent="0.2">
      <c r="B602" s="32"/>
    </row>
    <row r="603" spans="2:2" x14ac:dyDescent="0.2">
      <c r="B603" s="32"/>
    </row>
    <row r="604" spans="2:2" x14ac:dyDescent="0.2">
      <c r="B604" s="32"/>
    </row>
    <row r="605" spans="2:2" x14ac:dyDescent="0.2">
      <c r="B605" s="32"/>
    </row>
    <row r="606" spans="2:2" x14ac:dyDescent="0.2">
      <c r="B606" s="32"/>
    </row>
    <row r="607" spans="2:2" x14ac:dyDescent="0.2">
      <c r="B607" s="32"/>
    </row>
    <row r="608" spans="2:2" x14ac:dyDescent="0.2">
      <c r="B608" s="32"/>
    </row>
    <row r="609" spans="2:2" x14ac:dyDescent="0.2">
      <c r="B609" s="32"/>
    </row>
    <row r="610" spans="2:2" x14ac:dyDescent="0.2">
      <c r="B610" s="32"/>
    </row>
    <row r="611" spans="2:2" x14ac:dyDescent="0.2">
      <c r="B611" s="32"/>
    </row>
    <row r="612" spans="2:2" x14ac:dyDescent="0.2">
      <c r="B612" s="32"/>
    </row>
    <row r="613" spans="2:2" x14ac:dyDescent="0.2">
      <c r="B613" s="32"/>
    </row>
    <row r="614" spans="2:2" x14ac:dyDescent="0.2">
      <c r="B614" s="32"/>
    </row>
    <row r="615" spans="2:2" x14ac:dyDescent="0.2">
      <c r="B615" s="32"/>
    </row>
    <row r="616" spans="2:2" x14ac:dyDescent="0.2">
      <c r="B616" s="32"/>
    </row>
    <row r="617" spans="2:2" x14ac:dyDescent="0.2">
      <c r="B617" s="32"/>
    </row>
    <row r="618" spans="2:2" x14ac:dyDescent="0.2">
      <c r="B618" s="32"/>
    </row>
    <row r="619" spans="2:2" x14ac:dyDescent="0.2">
      <c r="B619" s="32"/>
    </row>
    <row r="620" spans="2:2" x14ac:dyDescent="0.2">
      <c r="B620" s="32"/>
    </row>
    <row r="621" spans="2:2" x14ac:dyDescent="0.2">
      <c r="B621" s="32"/>
    </row>
    <row r="622" spans="2:2" x14ac:dyDescent="0.2">
      <c r="B622" s="32"/>
    </row>
    <row r="623" spans="2:2" x14ac:dyDescent="0.2">
      <c r="B623" s="32"/>
    </row>
    <row r="624" spans="2:2" x14ac:dyDescent="0.2">
      <c r="B624" s="32"/>
    </row>
    <row r="625" spans="2:2" x14ac:dyDescent="0.2">
      <c r="B625" s="32"/>
    </row>
    <row r="626" spans="2:2" x14ac:dyDescent="0.2">
      <c r="B626" s="32"/>
    </row>
    <row r="627" spans="2:2" x14ac:dyDescent="0.2">
      <c r="B627" s="32"/>
    </row>
    <row r="628" spans="2:2" x14ac:dyDescent="0.2">
      <c r="B628" s="32"/>
    </row>
    <row r="629" spans="2:2" x14ac:dyDescent="0.2">
      <c r="B629" s="32"/>
    </row>
    <row r="630" spans="2:2" x14ac:dyDescent="0.2">
      <c r="B630" s="32"/>
    </row>
    <row r="631" spans="2:2" x14ac:dyDescent="0.2">
      <c r="B631" s="32"/>
    </row>
    <row r="632" spans="2:2" x14ac:dyDescent="0.2">
      <c r="B632" s="32"/>
    </row>
    <row r="633" spans="2:2" x14ac:dyDescent="0.2">
      <c r="B633" s="32"/>
    </row>
    <row r="634" spans="2:2" x14ac:dyDescent="0.2">
      <c r="B634" s="32"/>
    </row>
    <row r="635" spans="2:2" x14ac:dyDescent="0.2">
      <c r="B635" s="32"/>
    </row>
    <row r="636" spans="2:2" x14ac:dyDescent="0.2">
      <c r="B636" s="32"/>
    </row>
    <row r="637" spans="2:2" x14ac:dyDescent="0.2">
      <c r="B637" s="32"/>
    </row>
    <row r="638" spans="2:2" x14ac:dyDescent="0.2">
      <c r="B638" s="32"/>
    </row>
    <row r="639" spans="2:2" x14ac:dyDescent="0.2">
      <c r="B639" s="32"/>
    </row>
    <row r="640" spans="2:2" x14ac:dyDescent="0.2">
      <c r="B640" s="32"/>
    </row>
    <row r="641" spans="2:2" x14ac:dyDescent="0.2">
      <c r="B641" s="32"/>
    </row>
    <row r="642" spans="2:2" x14ac:dyDescent="0.2">
      <c r="B642" s="32"/>
    </row>
    <row r="643" spans="2:2" x14ac:dyDescent="0.2">
      <c r="B643" s="32"/>
    </row>
    <row r="644" spans="2:2" x14ac:dyDescent="0.2">
      <c r="B644" s="32"/>
    </row>
    <row r="645" spans="2:2" x14ac:dyDescent="0.2">
      <c r="B645" s="32"/>
    </row>
    <row r="646" spans="2:2" x14ac:dyDescent="0.2">
      <c r="B646" s="32"/>
    </row>
    <row r="647" spans="2:2" x14ac:dyDescent="0.2">
      <c r="B647" s="32"/>
    </row>
    <row r="648" spans="2:2" x14ac:dyDescent="0.2">
      <c r="B648" s="32"/>
    </row>
    <row r="649" spans="2:2" x14ac:dyDescent="0.2">
      <c r="B649" s="32"/>
    </row>
    <row r="650" spans="2:2" x14ac:dyDescent="0.2">
      <c r="B650" s="32"/>
    </row>
    <row r="651" spans="2:2" x14ac:dyDescent="0.2">
      <c r="B651" s="32"/>
    </row>
    <row r="652" spans="2:2" x14ac:dyDescent="0.2">
      <c r="B652" s="32"/>
    </row>
    <row r="653" spans="2:2" x14ac:dyDescent="0.2">
      <c r="B653" s="32"/>
    </row>
    <row r="654" spans="2:2" x14ac:dyDescent="0.2">
      <c r="B654" s="32"/>
    </row>
    <row r="655" spans="2:2" x14ac:dyDescent="0.2">
      <c r="B655" s="32"/>
    </row>
    <row r="656" spans="2:2" x14ac:dyDescent="0.2">
      <c r="B656" s="32"/>
    </row>
    <row r="657" spans="2:2" x14ac:dyDescent="0.2">
      <c r="B657" s="32"/>
    </row>
    <row r="658" spans="2:2" x14ac:dyDescent="0.2">
      <c r="B658" s="32"/>
    </row>
    <row r="659" spans="2:2" x14ac:dyDescent="0.2">
      <c r="B659" s="32"/>
    </row>
    <row r="660" spans="2:2" x14ac:dyDescent="0.2">
      <c r="B660" s="32"/>
    </row>
    <row r="661" spans="2:2" x14ac:dyDescent="0.2">
      <c r="B661" s="32"/>
    </row>
    <row r="662" spans="2:2" x14ac:dyDescent="0.2">
      <c r="B662" s="32"/>
    </row>
    <row r="663" spans="2:2" x14ac:dyDescent="0.2">
      <c r="B663" s="32"/>
    </row>
    <row r="664" spans="2:2" x14ac:dyDescent="0.2">
      <c r="B664" s="32"/>
    </row>
    <row r="665" spans="2:2" x14ac:dyDescent="0.2">
      <c r="B665" s="32"/>
    </row>
    <row r="666" spans="2:2" x14ac:dyDescent="0.2">
      <c r="B666" s="32"/>
    </row>
    <row r="667" spans="2:2" x14ac:dyDescent="0.2">
      <c r="B667" s="32"/>
    </row>
    <row r="668" spans="2:2" x14ac:dyDescent="0.2">
      <c r="B668" s="32"/>
    </row>
    <row r="669" spans="2:2" x14ac:dyDescent="0.2">
      <c r="B669" s="32"/>
    </row>
    <row r="670" spans="2:2" x14ac:dyDescent="0.2">
      <c r="B670" s="32"/>
    </row>
    <row r="671" spans="2:2" x14ac:dyDescent="0.2">
      <c r="B671" s="32"/>
    </row>
    <row r="672" spans="2:2" x14ac:dyDescent="0.2">
      <c r="B672" s="32"/>
    </row>
    <row r="673" spans="2:2" x14ac:dyDescent="0.2">
      <c r="B673" s="32"/>
    </row>
    <row r="674" spans="2:2" x14ac:dyDescent="0.2">
      <c r="B674" s="32"/>
    </row>
    <row r="675" spans="2:2" x14ac:dyDescent="0.2">
      <c r="B675" s="32"/>
    </row>
    <row r="676" spans="2:2" x14ac:dyDescent="0.2">
      <c r="B676" s="32"/>
    </row>
    <row r="677" spans="2:2" x14ac:dyDescent="0.2">
      <c r="B677" s="32"/>
    </row>
    <row r="678" spans="2:2" x14ac:dyDescent="0.2">
      <c r="B678" s="32"/>
    </row>
    <row r="679" spans="2:2" x14ac:dyDescent="0.2">
      <c r="B679" s="32"/>
    </row>
    <row r="680" spans="2:2" x14ac:dyDescent="0.2">
      <c r="B680" s="32"/>
    </row>
    <row r="681" spans="2:2" x14ac:dyDescent="0.2">
      <c r="B681" s="32"/>
    </row>
    <row r="682" spans="2:2" x14ac:dyDescent="0.2">
      <c r="B682" s="32"/>
    </row>
    <row r="683" spans="2:2" x14ac:dyDescent="0.2">
      <c r="B683" s="32"/>
    </row>
    <row r="684" spans="2:2" x14ac:dyDescent="0.2">
      <c r="B684" s="32"/>
    </row>
    <row r="685" spans="2:2" x14ac:dyDescent="0.2">
      <c r="B685" s="32"/>
    </row>
    <row r="686" spans="2:2" x14ac:dyDescent="0.2">
      <c r="B686" s="32"/>
    </row>
    <row r="687" spans="2:2" x14ac:dyDescent="0.2">
      <c r="B687" s="32"/>
    </row>
    <row r="688" spans="2:2" x14ac:dyDescent="0.2">
      <c r="B688" s="32"/>
    </row>
    <row r="689" spans="2:2" x14ac:dyDescent="0.2">
      <c r="B689" s="32"/>
    </row>
    <row r="690" spans="2:2" x14ac:dyDescent="0.2">
      <c r="B690" s="32"/>
    </row>
    <row r="691" spans="2:2" x14ac:dyDescent="0.2">
      <c r="B691" s="32"/>
    </row>
    <row r="692" spans="2:2" x14ac:dyDescent="0.2">
      <c r="B692" s="32"/>
    </row>
    <row r="693" spans="2:2" x14ac:dyDescent="0.2">
      <c r="B693" s="32"/>
    </row>
    <row r="694" spans="2:2" x14ac:dyDescent="0.2">
      <c r="B694" s="32"/>
    </row>
    <row r="695" spans="2:2" x14ac:dyDescent="0.2">
      <c r="B695" s="32"/>
    </row>
    <row r="696" spans="2:2" x14ac:dyDescent="0.2">
      <c r="B696" s="32"/>
    </row>
    <row r="697" spans="2:2" x14ac:dyDescent="0.2">
      <c r="B697" s="32"/>
    </row>
    <row r="698" spans="2:2" x14ac:dyDescent="0.2">
      <c r="B698" s="32"/>
    </row>
    <row r="699" spans="2:2" x14ac:dyDescent="0.2">
      <c r="B699" s="32"/>
    </row>
    <row r="700" spans="2:2" x14ac:dyDescent="0.2">
      <c r="B700" s="32"/>
    </row>
    <row r="701" spans="2:2" x14ac:dyDescent="0.2">
      <c r="B701" s="32"/>
    </row>
    <row r="702" spans="2:2" x14ac:dyDescent="0.2">
      <c r="B702" s="32"/>
    </row>
    <row r="703" spans="2:2" x14ac:dyDescent="0.2">
      <c r="B703" s="32"/>
    </row>
    <row r="704" spans="2:2" x14ac:dyDescent="0.2">
      <c r="B704" s="32"/>
    </row>
    <row r="705" spans="2:2" x14ac:dyDescent="0.2">
      <c r="B705" s="32"/>
    </row>
    <row r="706" spans="2:2" x14ac:dyDescent="0.2">
      <c r="B706" s="32"/>
    </row>
    <row r="707" spans="2:2" x14ac:dyDescent="0.2">
      <c r="B707" s="32"/>
    </row>
    <row r="708" spans="2:2" x14ac:dyDescent="0.2">
      <c r="B708" s="32"/>
    </row>
    <row r="709" spans="2:2" x14ac:dyDescent="0.2">
      <c r="B709" s="32"/>
    </row>
    <row r="710" spans="2:2" x14ac:dyDescent="0.2">
      <c r="B710" s="32"/>
    </row>
    <row r="711" spans="2:2" x14ac:dyDescent="0.2">
      <c r="B711" s="32"/>
    </row>
    <row r="712" spans="2:2" x14ac:dyDescent="0.2">
      <c r="B712" s="32"/>
    </row>
    <row r="713" spans="2:2" x14ac:dyDescent="0.2">
      <c r="B713" s="32"/>
    </row>
    <row r="714" spans="2:2" x14ac:dyDescent="0.2">
      <c r="B714" s="32"/>
    </row>
    <row r="715" spans="2:2" x14ac:dyDescent="0.2">
      <c r="B715" s="32"/>
    </row>
    <row r="716" spans="2:2" x14ac:dyDescent="0.2">
      <c r="B716" s="32"/>
    </row>
    <row r="717" spans="2:2" x14ac:dyDescent="0.2">
      <c r="B717" s="32"/>
    </row>
    <row r="718" spans="2:2" x14ac:dyDescent="0.2">
      <c r="B718" s="32"/>
    </row>
    <row r="719" spans="2:2" x14ac:dyDescent="0.2">
      <c r="B719" s="32"/>
    </row>
    <row r="720" spans="2:2" x14ac:dyDescent="0.2">
      <c r="B720" s="32"/>
    </row>
    <row r="721" spans="2:2" x14ac:dyDescent="0.2">
      <c r="B721" s="32"/>
    </row>
    <row r="722" spans="2:2" x14ac:dyDescent="0.2">
      <c r="B722" s="32"/>
    </row>
    <row r="723" spans="2:2" x14ac:dyDescent="0.2">
      <c r="B723" s="32"/>
    </row>
    <row r="724" spans="2:2" x14ac:dyDescent="0.2">
      <c r="B724" s="32"/>
    </row>
    <row r="725" spans="2:2" x14ac:dyDescent="0.2">
      <c r="B725" s="32"/>
    </row>
    <row r="726" spans="2:2" x14ac:dyDescent="0.2">
      <c r="B726" s="32"/>
    </row>
    <row r="727" spans="2:2" x14ac:dyDescent="0.2">
      <c r="B727" s="32"/>
    </row>
    <row r="728" spans="2:2" x14ac:dyDescent="0.2">
      <c r="B728" s="32"/>
    </row>
    <row r="729" spans="2:2" x14ac:dyDescent="0.2">
      <c r="B729" s="32"/>
    </row>
    <row r="730" spans="2:2" x14ac:dyDescent="0.2">
      <c r="B730" s="32"/>
    </row>
    <row r="731" spans="2:2" x14ac:dyDescent="0.2">
      <c r="B731" s="32"/>
    </row>
    <row r="732" spans="2:2" x14ac:dyDescent="0.2">
      <c r="B732" s="32"/>
    </row>
    <row r="733" spans="2:2" x14ac:dyDescent="0.2">
      <c r="B733" s="32"/>
    </row>
    <row r="734" spans="2:2" x14ac:dyDescent="0.2">
      <c r="B734" s="32"/>
    </row>
    <row r="735" spans="2:2" x14ac:dyDescent="0.2">
      <c r="B735" s="32"/>
    </row>
    <row r="736" spans="2:2" x14ac:dyDescent="0.2">
      <c r="B736" s="32"/>
    </row>
    <row r="737" spans="2:2" x14ac:dyDescent="0.2">
      <c r="B737" s="32"/>
    </row>
    <row r="738" spans="2:2" x14ac:dyDescent="0.2">
      <c r="B738" s="32"/>
    </row>
    <row r="739" spans="2:2" x14ac:dyDescent="0.2">
      <c r="B739" s="32"/>
    </row>
    <row r="740" spans="2:2" x14ac:dyDescent="0.2">
      <c r="B740" s="32"/>
    </row>
    <row r="741" spans="2:2" x14ac:dyDescent="0.2">
      <c r="B741" s="32"/>
    </row>
    <row r="742" spans="2:2" x14ac:dyDescent="0.2">
      <c r="B742" s="32"/>
    </row>
    <row r="743" spans="2:2" x14ac:dyDescent="0.2">
      <c r="B743" s="32"/>
    </row>
    <row r="744" spans="2:2" x14ac:dyDescent="0.2">
      <c r="B744" s="32"/>
    </row>
    <row r="745" spans="2:2" x14ac:dyDescent="0.2">
      <c r="B745" s="32"/>
    </row>
    <row r="746" spans="2:2" x14ac:dyDescent="0.2">
      <c r="B746" s="32"/>
    </row>
    <row r="747" spans="2:2" x14ac:dyDescent="0.2">
      <c r="B747" s="32"/>
    </row>
    <row r="748" spans="2:2" x14ac:dyDescent="0.2">
      <c r="B748" s="32"/>
    </row>
    <row r="749" spans="2:2" x14ac:dyDescent="0.2">
      <c r="B749" s="32"/>
    </row>
    <row r="750" spans="2:2" x14ac:dyDescent="0.2">
      <c r="B750" s="32"/>
    </row>
    <row r="751" spans="2:2" x14ac:dyDescent="0.2">
      <c r="B751" s="32"/>
    </row>
    <row r="752" spans="2:2" x14ac:dyDescent="0.2">
      <c r="B752" s="32"/>
    </row>
    <row r="753" spans="2:2" x14ac:dyDescent="0.2">
      <c r="B753" s="32"/>
    </row>
    <row r="754" spans="2:2" x14ac:dyDescent="0.2">
      <c r="B754" s="32"/>
    </row>
    <row r="755" spans="2:2" x14ac:dyDescent="0.2">
      <c r="B755" s="32"/>
    </row>
    <row r="756" spans="2:2" x14ac:dyDescent="0.2">
      <c r="B756" s="32"/>
    </row>
    <row r="757" spans="2:2" x14ac:dyDescent="0.2">
      <c r="B757" s="32"/>
    </row>
    <row r="758" spans="2:2" x14ac:dyDescent="0.2">
      <c r="B758" s="32"/>
    </row>
    <row r="759" spans="2:2" x14ac:dyDescent="0.2">
      <c r="B759" s="32"/>
    </row>
    <row r="760" spans="2:2" x14ac:dyDescent="0.2">
      <c r="B760" s="32"/>
    </row>
    <row r="761" spans="2:2" x14ac:dyDescent="0.2">
      <c r="B761" s="32"/>
    </row>
    <row r="762" spans="2:2" x14ac:dyDescent="0.2">
      <c r="B762" s="32"/>
    </row>
    <row r="763" spans="2:2" x14ac:dyDescent="0.2">
      <c r="B763" s="32"/>
    </row>
    <row r="764" spans="2:2" x14ac:dyDescent="0.2">
      <c r="B764" s="32"/>
    </row>
    <row r="765" spans="2:2" x14ac:dyDescent="0.2">
      <c r="B765" s="32"/>
    </row>
    <row r="766" spans="2:2" x14ac:dyDescent="0.2">
      <c r="B766" s="32"/>
    </row>
    <row r="767" spans="2:2" x14ac:dyDescent="0.2">
      <c r="B767" s="32"/>
    </row>
    <row r="768" spans="2:2" x14ac:dyDescent="0.2">
      <c r="B768" s="32"/>
    </row>
    <row r="769" spans="2:2" x14ac:dyDescent="0.2">
      <c r="B769" s="32"/>
    </row>
    <row r="770" spans="2:2" x14ac:dyDescent="0.2">
      <c r="B770" s="32"/>
    </row>
    <row r="771" spans="2:2" x14ac:dyDescent="0.2">
      <c r="B771" s="32"/>
    </row>
    <row r="772" spans="2:2" x14ac:dyDescent="0.2">
      <c r="B772" s="32"/>
    </row>
    <row r="773" spans="2:2" x14ac:dyDescent="0.2">
      <c r="B773" s="32"/>
    </row>
    <row r="774" spans="2:2" x14ac:dyDescent="0.2">
      <c r="B774" s="32"/>
    </row>
    <row r="775" spans="2:2" x14ac:dyDescent="0.2">
      <c r="B775" s="32"/>
    </row>
    <row r="776" spans="2:2" x14ac:dyDescent="0.2">
      <c r="B776" s="32"/>
    </row>
    <row r="777" spans="2:2" x14ac:dyDescent="0.2">
      <c r="B777" s="32"/>
    </row>
    <row r="778" spans="2:2" x14ac:dyDescent="0.2">
      <c r="B778" s="32"/>
    </row>
    <row r="779" spans="2:2" x14ac:dyDescent="0.2">
      <c r="B779" s="32"/>
    </row>
    <row r="780" spans="2:2" x14ac:dyDescent="0.2">
      <c r="B780" s="32"/>
    </row>
    <row r="781" spans="2:2" x14ac:dyDescent="0.2">
      <c r="B781" s="32"/>
    </row>
    <row r="782" spans="2:2" x14ac:dyDescent="0.2">
      <c r="B782" s="32"/>
    </row>
    <row r="783" spans="2:2" x14ac:dyDescent="0.2">
      <c r="B783" s="32"/>
    </row>
    <row r="784" spans="2:2" x14ac:dyDescent="0.2">
      <c r="B784" s="32"/>
    </row>
    <row r="785" spans="2:2" x14ac:dyDescent="0.2">
      <c r="B785" s="32"/>
    </row>
    <row r="786" spans="2:2" x14ac:dyDescent="0.2">
      <c r="B786" s="32"/>
    </row>
    <row r="787" spans="2:2" x14ac:dyDescent="0.2">
      <c r="B787" s="32"/>
    </row>
    <row r="788" spans="2:2" x14ac:dyDescent="0.2">
      <c r="B788" s="32"/>
    </row>
    <row r="789" spans="2:2" x14ac:dyDescent="0.2">
      <c r="B789" s="32"/>
    </row>
    <row r="790" spans="2:2" x14ac:dyDescent="0.2">
      <c r="B790" s="32"/>
    </row>
    <row r="791" spans="2:2" x14ac:dyDescent="0.2">
      <c r="B791" s="32"/>
    </row>
    <row r="792" spans="2:2" x14ac:dyDescent="0.2">
      <c r="B792" s="32"/>
    </row>
    <row r="793" spans="2:2" x14ac:dyDescent="0.2">
      <c r="B793" s="32"/>
    </row>
    <row r="794" spans="2:2" x14ac:dyDescent="0.2">
      <c r="B794" s="32"/>
    </row>
    <row r="795" spans="2:2" x14ac:dyDescent="0.2">
      <c r="B795" s="32"/>
    </row>
    <row r="796" spans="2:2" x14ac:dyDescent="0.2">
      <c r="B796" s="32"/>
    </row>
    <row r="797" spans="2:2" x14ac:dyDescent="0.2">
      <c r="B797" s="32"/>
    </row>
    <row r="798" spans="2:2" x14ac:dyDescent="0.2">
      <c r="B798" s="32"/>
    </row>
    <row r="799" spans="2:2" x14ac:dyDescent="0.2">
      <c r="B799" s="32"/>
    </row>
    <row r="800" spans="2:2" x14ac:dyDescent="0.2">
      <c r="B800" s="32"/>
    </row>
    <row r="801" spans="2:2" x14ac:dyDescent="0.2">
      <c r="B801" s="32"/>
    </row>
    <row r="802" spans="2:2" x14ac:dyDescent="0.2">
      <c r="B802" s="32"/>
    </row>
    <row r="803" spans="2:2" x14ac:dyDescent="0.2">
      <c r="B803" s="32"/>
    </row>
    <row r="804" spans="2:2" x14ac:dyDescent="0.2">
      <c r="B804" s="32"/>
    </row>
    <row r="805" spans="2:2" x14ac:dyDescent="0.2">
      <c r="B805" s="32"/>
    </row>
    <row r="806" spans="2:2" x14ac:dyDescent="0.2">
      <c r="B806" s="32"/>
    </row>
    <row r="807" spans="2:2" x14ac:dyDescent="0.2">
      <c r="B807" s="32"/>
    </row>
    <row r="808" spans="2:2" x14ac:dyDescent="0.2">
      <c r="B808" s="32"/>
    </row>
    <row r="809" spans="2:2" x14ac:dyDescent="0.2">
      <c r="B809" s="32"/>
    </row>
    <row r="810" spans="2:2" x14ac:dyDescent="0.2">
      <c r="B810" s="32"/>
    </row>
    <row r="811" spans="2:2" x14ac:dyDescent="0.2">
      <c r="B811" s="32"/>
    </row>
    <row r="812" spans="2:2" x14ac:dyDescent="0.2">
      <c r="B812" s="32"/>
    </row>
    <row r="813" spans="2:2" x14ac:dyDescent="0.2">
      <c r="B813" s="32"/>
    </row>
    <row r="814" spans="2:2" x14ac:dyDescent="0.2">
      <c r="B814" s="32"/>
    </row>
    <row r="815" spans="2:2" x14ac:dyDescent="0.2">
      <c r="B815" s="32"/>
    </row>
    <row r="816" spans="2:2" x14ac:dyDescent="0.2">
      <c r="B816" s="32"/>
    </row>
    <row r="817" spans="2:2" x14ac:dyDescent="0.2">
      <c r="B817" s="32"/>
    </row>
    <row r="818" spans="2:2" x14ac:dyDescent="0.2">
      <c r="B818" s="32"/>
    </row>
    <row r="819" spans="2:2" x14ac:dyDescent="0.2">
      <c r="B819" s="32"/>
    </row>
    <row r="820" spans="2:2" x14ac:dyDescent="0.2">
      <c r="B820" s="32"/>
    </row>
    <row r="821" spans="2:2" x14ac:dyDescent="0.2">
      <c r="B821" s="32"/>
    </row>
    <row r="822" spans="2:2" x14ac:dyDescent="0.2">
      <c r="B822" s="32"/>
    </row>
    <row r="823" spans="2:2" x14ac:dyDescent="0.2">
      <c r="B823" s="32"/>
    </row>
    <row r="824" spans="2:2" x14ac:dyDescent="0.2">
      <c r="B824" s="32"/>
    </row>
    <row r="825" spans="2:2" x14ac:dyDescent="0.2">
      <c r="B825" s="32"/>
    </row>
    <row r="826" spans="2:2" x14ac:dyDescent="0.2">
      <c r="B826" s="32"/>
    </row>
    <row r="827" spans="2:2" x14ac:dyDescent="0.2">
      <c r="B827" s="32"/>
    </row>
    <row r="828" spans="2:2" x14ac:dyDescent="0.2">
      <c r="B828" s="32"/>
    </row>
    <row r="829" spans="2:2" x14ac:dyDescent="0.2">
      <c r="B829" s="32"/>
    </row>
    <row r="830" spans="2:2" x14ac:dyDescent="0.2">
      <c r="B830" s="32"/>
    </row>
    <row r="831" spans="2:2" x14ac:dyDescent="0.2">
      <c r="B831" s="32"/>
    </row>
    <row r="832" spans="2:2" x14ac:dyDescent="0.2">
      <c r="B832" s="32"/>
    </row>
    <row r="833" spans="2:2" x14ac:dyDescent="0.2">
      <c r="B833" s="32"/>
    </row>
    <row r="834" spans="2:2" x14ac:dyDescent="0.2">
      <c r="B834" s="32"/>
    </row>
    <row r="835" spans="2:2" x14ac:dyDescent="0.2">
      <c r="B835" s="32"/>
    </row>
    <row r="836" spans="2:2" x14ac:dyDescent="0.2">
      <c r="B836" s="32"/>
    </row>
    <row r="837" spans="2:2" x14ac:dyDescent="0.2">
      <c r="B837" s="32"/>
    </row>
    <row r="838" spans="2:2" x14ac:dyDescent="0.2">
      <c r="B838" s="32"/>
    </row>
    <row r="839" spans="2:2" x14ac:dyDescent="0.2">
      <c r="B839" s="32"/>
    </row>
    <row r="840" spans="2:2" x14ac:dyDescent="0.2">
      <c r="B840" s="32"/>
    </row>
    <row r="841" spans="2:2" x14ac:dyDescent="0.2">
      <c r="B841" s="32"/>
    </row>
    <row r="842" spans="2:2" x14ac:dyDescent="0.2">
      <c r="B842" s="32"/>
    </row>
    <row r="843" spans="2:2" x14ac:dyDescent="0.2">
      <c r="B843" s="32"/>
    </row>
    <row r="844" spans="2:2" x14ac:dyDescent="0.2">
      <c r="B844" s="32"/>
    </row>
    <row r="845" spans="2:2" x14ac:dyDescent="0.2">
      <c r="B845" s="32"/>
    </row>
    <row r="846" spans="2:2" x14ac:dyDescent="0.2">
      <c r="B846" s="32"/>
    </row>
    <row r="847" spans="2:2" x14ac:dyDescent="0.2">
      <c r="B847" s="32"/>
    </row>
    <row r="848" spans="2:2" x14ac:dyDescent="0.2">
      <c r="B848" s="32"/>
    </row>
    <row r="849" spans="2:2" x14ac:dyDescent="0.2">
      <c r="B849" s="32"/>
    </row>
    <row r="850" spans="2:2" x14ac:dyDescent="0.2">
      <c r="B850" s="32"/>
    </row>
    <row r="851" spans="2:2" x14ac:dyDescent="0.2">
      <c r="B851" s="32"/>
    </row>
    <row r="852" spans="2:2" x14ac:dyDescent="0.2">
      <c r="B852" s="32"/>
    </row>
    <row r="853" spans="2:2" x14ac:dyDescent="0.2">
      <c r="B853" s="32"/>
    </row>
    <row r="854" spans="2:2" x14ac:dyDescent="0.2">
      <c r="B854" s="32"/>
    </row>
    <row r="855" spans="2:2" x14ac:dyDescent="0.2">
      <c r="B855" s="32"/>
    </row>
    <row r="856" spans="2:2" x14ac:dyDescent="0.2">
      <c r="B856" s="32"/>
    </row>
    <row r="857" spans="2:2" x14ac:dyDescent="0.2">
      <c r="B857" s="32"/>
    </row>
    <row r="858" spans="2:2" x14ac:dyDescent="0.2">
      <c r="B858" s="32"/>
    </row>
    <row r="859" spans="2:2" x14ac:dyDescent="0.2">
      <c r="B859" s="32"/>
    </row>
    <row r="860" spans="2:2" x14ac:dyDescent="0.2">
      <c r="B860" s="32"/>
    </row>
    <row r="861" spans="2:2" x14ac:dyDescent="0.2">
      <c r="B861" s="32"/>
    </row>
    <row r="862" spans="2:2" x14ac:dyDescent="0.2">
      <c r="B862" s="32"/>
    </row>
    <row r="863" spans="2:2" x14ac:dyDescent="0.2">
      <c r="B863" s="32"/>
    </row>
    <row r="864" spans="2:2" x14ac:dyDescent="0.2">
      <c r="B864" s="32"/>
    </row>
    <row r="865" spans="2:2" x14ac:dyDescent="0.2">
      <c r="B865" s="32"/>
    </row>
    <row r="866" spans="2:2" x14ac:dyDescent="0.2">
      <c r="B866" s="32"/>
    </row>
    <row r="867" spans="2:2" x14ac:dyDescent="0.2">
      <c r="B867" s="32"/>
    </row>
    <row r="868" spans="2:2" x14ac:dyDescent="0.2">
      <c r="B868" s="32"/>
    </row>
    <row r="869" spans="2:2" x14ac:dyDescent="0.2">
      <c r="B869" s="32"/>
    </row>
    <row r="870" spans="2:2" x14ac:dyDescent="0.2">
      <c r="B870" s="32"/>
    </row>
    <row r="871" spans="2:2" x14ac:dyDescent="0.2">
      <c r="B871" s="32"/>
    </row>
    <row r="872" spans="2:2" x14ac:dyDescent="0.2">
      <c r="B872" s="32"/>
    </row>
    <row r="873" spans="2:2" x14ac:dyDescent="0.2">
      <c r="B873" s="32"/>
    </row>
    <row r="874" spans="2:2" x14ac:dyDescent="0.2">
      <c r="B874" s="32"/>
    </row>
    <row r="875" spans="2:2" x14ac:dyDescent="0.2">
      <c r="B875" s="32"/>
    </row>
    <row r="876" spans="2:2" x14ac:dyDescent="0.2">
      <c r="B876" s="32"/>
    </row>
    <row r="877" spans="2:2" x14ac:dyDescent="0.2">
      <c r="B877" s="32"/>
    </row>
    <row r="878" spans="2:2" x14ac:dyDescent="0.2">
      <c r="B878" s="32"/>
    </row>
    <row r="879" spans="2:2" x14ac:dyDescent="0.2">
      <c r="B879" s="32"/>
    </row>
    <row r="880" spans="2:2" x14ac:dyDescent="0.2">
      <c r="B880" s="32"/>
    </row>
    <row r="881" spans="2:2" x14ac:dyDescent="0.2">
      <c r="B881" s="32"/>
    </row>
    <row r="882" spans="2:2" x14ac:dyDescent="0.2">
      <c r="B882" s="32"/>
    </row>
    <row r="883" spans="2:2" x14ac:dyDescent="0.2">
      <c r="B883" s="32"/>
    </row>
    <row r="884" spans="2:2" x14ac:dyDescent="0.2">
      <c r="B884" s="32"/>
    </row>
    <row r="885" spans="2:2" x14ac:dyDescent="0.2">
      <c r="B885" s="32"/>
    </row>
    <row r="886" spans="2:2" x14ac:dyDescent="0.2">
      <c r="B886" s="32"/>
    </row>
    <row r="887" spans="2:2" x14ac:dyDescent="0.2">
      <c r="B887" s="32"/>
    </row>
    <row r="888" spans="2:2" x14ac:dyDescent="0.2">
      <c r="B888" s="32"/>
    </row>
    <row r="889" spans="2:2" x14ac:dyDescent="0.2">
      <c r="B889" s="32"/>
    </row>
    <row r="890" spans="2:2" x14ac:dyDescent="0.2">
      <c r="B890" s="32"/>
    </row>
    <row r="891" spans="2:2" x14ac:dyDescent="0.2">
      <c r="B891" s="32"/>
    </row>
    <row r="892" spans="2:2" x14ac:dyDescent="0.2">
      <c r="B892" s="32"/>
    </row>
    <row r="893" spans="2:2" x14ac:dyDescent="0.2">
      <c r="B893" s="32"/>
    </row>
    <row r="894" spans="2:2" x14ac:dyDescent="0.2">
      <c r="B894" s="32"/>
    </row>
    <row r="895" spans="2:2" x14ac:dyDescent="0.2">
      <c r="B895" s="32"/>
    </row>
    <row r="896" spans="2:2" x14ac:dyDescent="0.2">
      <c r="B896" s="32"/>
    </row>
    <row r="897" spans="2:2" x14ac:dyDescent="0.2">
      <c r="B897" s="32"/>
    </row>
    <row r="898" spans="2:2" x14ac:dyDescent="0.2">
      <c r="B898" s="32"/>
    </row>
    <row r="899" spans="2:2" x14ac:dyDescent="0.2">
      <c r="B899" s="32"/>
    </row>
    <row r="900" spans="2:2" x14ac:dyDescent="0.2">
      <c r="B900" s="32"/>
    </row>
    <row r="901" spans="2:2" x14ac:dyDescent="0.2">
      <c r="B901" s="32"/>
    </row>
    <row r="902" spans="2:2" x14ac:dyDescent="0.2">
      <c r="B902" s="32"/>
    </row>
    <row r="903" spans="2:2" x14ac:dyDescent="0.2">
      <c r="B903" s="32"/>
    </row>
    <row r="904" spans="2:2" x14ac:dyDescent="0.2">
      <c r="B904" s="32"/>
    </row>
    <row r="905" spans="2:2" x14ac:dyDescent="0.2">
      <c r="B905" s="32"/>
    </row>
    <row r="906" spans="2:2" x14ac:dyDescent="0.2">
      <c r="B906" s="32"/>
    </row>
    <row r="907" spans="2:2" x14ac:dyDescent="0.2">
      <c r="B907" s="32"/>
    </row>
    <row r="908" spans="2:2" x14ac:dyDescent="0.2">
      <c r="B908" s="32"/>
    </row>
    <row r="909" spans="2:2" x14ac:dyDescent="0.2">
      <c r="B909" s="32"/>
    </row>
    <row r="910" spans="2:2" x14ac:dyDescent="0.2">
      <c r="B910" s="32"/>
    </row>
    <row r="911" spans="2:2" x14ac:dyDescent="0.2">
      <c r="B911" s="32"/>
    </row>
    <row r="912" spans="2:2" x14ac:dyDescent="0.2">
      <c r="B912" s="32"/>
    </row>
    <row r="913" spans="2:2" x14ac:dyDescent="0.2">
      <c r="B913" s="32"/>
    </row>
    <row r="914" spans="2:2" x14ac:dyDescent="0.2">
      <c r="B914" s="32"/>
    </row>
    <row r="915" spans="2:2" x14ac:dyDescent="0.2">
      <c r="B915" s="32"/>
    </row>
    <row r="916" spans="2:2" x14ac:dyDescent="0.2">
      <c r="B916" s="32"/>
    </row>
    <row r="917" spans="2:2" x14ac:dyDescent="0.2">
      <c r="B917" s="32"/>
    </row>
    <row r="918" spans="2:2" x14ac:dyDescent="0.2">
      <c r="B918" s="32"/>
    </row>
    <row r="919" spans="2:2" x14ac:dyDescent="0.2">
      <c r="B919" s="32"/>
    </row>
    <row r="920" spans="2:2" x14ac:dyDescent="0.2">
      <c r="B920" s="32"/>
    </row>
    <row r="921" spans="2:2" x14ac:dyDescent="0.2">
      <c r="B921" s="32"/>
    </row>
    <row r="922" spans="2:2" x14ac:dyDescent="0.2">
      <c r="B922" s="32"/>
    </row>
    <row r="923" spans="2:2" x14ac:dyDescent="0.2">
      <c r="B923" s="32"/>
    </row>
    <row r="924" spans="2:2" x14ac:dyDescent="0.2">
      <c r="B924" s="32"/>
    </row>
    <row r="925" spans="2:2" x14ac:dyDescent="0.2">
      <c r="B925" s="32"/>
    </row>
    <row r="926" spans="2:2" x14ac:dyDescent="0.2">
      <c r="B926" s="32"/>
    </row>
    <row r="927" spans="2:2" x14ac:dyDescent="0.2">
      <c r="B927" s="32"/>
    </row>
    <row r="928" spans="2:2" x14ac:dyDescent="0.2">
      <c r="B928" s="32"/>
    </row>
    <row r="929" spans="2:2" x14ac:dyDescent="0.2">
      <c r="B929" s="32"/>
    </row>
    <row r="930" spans="2:2" x14ac:dyDescent="0.2">
      <c r="B930" s="32"/>
    </row>
    <row r="931" spans="2:2" x14ac:dyDescent="0.2">
      <c r="B931" s="32"/>
    </row>
    <row r="932" spans="2:2" x14ac:dyDescent="0.2">
      <c r="B932" s="32"/>
    </row>
    <row r="933" spans="2:2" x14ac:dyDescent="0.2">
      <c r="B933" s="32"/>
    </row>
    <row r="934" spans="2:2" x14ac:dyDescent="0.2">
      <c r="B934" s="32"/>
    </row>
    <row r="935" spans="2:2" x14ac:dyDescent="0.2">
      <c r="B935" s="32"/>
    </row>
    <row r="936" spans="2:2" x14ac:dyDescent="0.2">
      <c r="B936" s="32"/>
    </row>
    <row r="937" spans="2:2" x14ac:dyDescent="0.2">
      <c r="B937" s="32"/>
    </row>
    <row r="938" spans="2:2" x14ac:dyDescent="0.2">
      <c r="B938" s="32"/>
    </row>
    <row r="939" spans="2:2" x14ac:dyDescent="0.2">
      <c r="B939" s="32"/>
    </row>
    <row r="940" spans="2:2" x14ac:dyDescent="0.2">
      <c r="B940" s="32"/>
    </row>
    <row r="941" spans="2:2" x14ac:dyDescent="0.2">
      <c r="B941" s="32"/>
    </row>
    <row r="942" spans="2:2" x14ac:dyDescent="0.2">
      <c r="B942" s="32"/>
    </row>
    <row r="943" spans="2:2" x14ac:dyDescent="0.2">
      <c r="B943" s="32"/>
    </row>
    <row r="944" spans="2:2" x14ac:dyDescent="0.2">
      <c r="B944" s="32"/>
    </row>
    <row r="945" spans="2:2" x14ac:dyDescent="0.2">
      <c r="B945" s="32"/>
    </row>
    <row r="946" spans="2:2" x14ac:dyDescent="0.2">
      <c r="B946" s="32"/>
    </row>
    <row r="947" spans="2:2" x14ac:dyDescent="0.2">
      <c r="B947" s="32"/>
    </row>
    <row r="948" spans="2:2" x14ac:dyDescent="0.2">
      <c r="B948" s="32"/>
    </row>
    <row r="949" spans="2:2" x14ac:dyDescent="0.2">
      <c r="B949" s="32"/>
    </row>
    <row r="950" spans="2:2" x14ac:dyDescent="0.2">
      <c r="B950" s="32"/>
    </row>
    <row r="951" spans="2:2" x14ac:dyDescent="0.2">
      <c r="B951" s="32"/>
    </row>
    <row r="952" spans="2:2" x14ac:dyDescent="0.2">
      <c r="B952" s="32"/>
    </row>
    <row r="953" spans="2:2" x14ac:dyDescent="0.2">
      <c r="B953" s="32"/>
    </row>
    <row r="954" spans="2:2" x14ac:dyDescent="0.2">
      <c r="B954" s="32"/>
    </row>
    <row r="955" spans="2:2" x14ac:dyDescent="0.2">
      <c r="B955" s="32"/>
    </row>
    <row r="956" spans="2:2" x14ac:dyDescent="0.2">
      <c r="B956" s="32"/>
    </row>
    <row r="957" spans="2:2" x14ac:dyDescent="0.2">
      <c r="B957" s="32"/>
    </row>
    <row r="958" spans="2:2" x14ac:dyDescent="0.2">
      <c r="B958" s="32"/>
    </row>
    <row r="959" spans="2:2" x14ac:dyDescent="0.2">
      <c r="B959" s="32"/>
    </row>
    <row r="960" spans="2:2" x14ac:dyDescent="0.2">
      <c r="B960" s="32"/>
    </row>
    <row r="961" spans="2:2" x14ac:dyDescent="0.2">
      <c r="B961" s="32"/>
    </row>
    <row r="962" spans="2:2" x14ac:dyDescent="0.2">
      <c r="B962" s="32"/>
    </row>
    <row r="963" spans="2:2" x14ac:dyDescent="0.2">
      <c r="B963" s="32"/>
    </row>
    <row r="964" spans="2:2" x14ac:dyDescent="0.2">
      <c r="B964" s="32"/>
    </row>
    <row r="965" spans="2:2" x14ac:dyDescent="0.2">
      <c r="B965" s="32"/>
    </row>
    <row r="966" spans="2:2" x14ac:dyDescent="0.2">
      <c r="B966" s="32"/>
    </row>
    <row r="967" spans="2:2" x14ac:dyDescent="0.2">
      <c r="B967" s="32"/>
    </row>
    <row r="968" spans="2:2" x14ac:dyDescent="0.2">
      <c r="B968" s="32"/>
    </row>
    <row r="969" spans="2:2" x14ac:dyDescent="0.2">
      <c r="B969" s="32"/>
    </row>
    <row r="970" spans="2:2" x14ac:dyDescent="0.2">
      <c r="B970" s="32"/>
    </row>
    <row r="971" spans="2:2" x14ac:dyDescent="0.2">
      <c r="B971" s="32"/>
    </row>
    <row r="972" spans="2:2" x14ac:dyDescent="0.2">
      <c r="B972" s="32"/>
    </row>
    <row r="973" spans="2:2" x14ac:dyDescent="0.2">
      <c r="B973" s="32"/>
    </row>
    <row r="974" spans="2:2" x14ac:dyDescent="0.2">
      <c r="B974" s="32"/>
    </row>
    <row r="975" spans="2:2" x14ac:dyDescent="0.2">
      <c r="B975" s="32"/>
    </row>
    <row r="976" spans="2:2" x14ac:dyDescent="0.2">
      <c r="B976" s="32"/>
    </row>
    <row r="977" spans="2:2" x14ac:dyDescent="0.2">
      <c r="B977" s="32"/>
    </row>
    <row r="978" spans="2:2" x14ac:dyDescent="0.2">
      <c r="B978" s="32"/>
    </row>
    <row r="979" spans="2:2" x14ac:dyDescent="0.2">
      <c r="B979" s="32"/>
    </row>
    <row r="980" spans="2:2" x14ac:dyDescent="0.2">
      <c r="B980" s="32"/>
    </row>
    <row r="981" spans="2:2" x14ac:dyDescent="0.2">
      <c r="B981" s="32"/>
    </row>
    <row r="982" spans="2:2" x14ac:dyDescent="0.2">
      <c r="B982" s="32"/>
    </row>
    <row r="983" spans="2:2" x14ac:dyDescent="0.2">
      <c r="B983" s="32"/>
    </row>
    <row r="984" spans="2:2" x14ac:dyDescent="0.2">
      <c r="B984" s="32"/>
    </row>
    <row r="985" spans="2:2" x14ac:dyDescent="0.2">
      <c r="B985" s="32"/>
    </row>
    <row r="986" spans="2:2" x14ac:dyDescent="0.2">
      <c r="B986" s="32"/>
    </row>
    <row r="987" spans="2:2" x14ac:dyDescent="0.2">
      <c r="B987" s="32"/>
    </row>
    <row r="988" spans="2:2" x14ac:dyDescent="0.2">
      <c r="B988" s="32"/>
    </row>
    <row r="989" spans="2:2" x14ac:dyDescent="0.2">
      <c r="B989" s="32"/>
    </row>
    <row r="990" spans="2:2" x14ac:dyDescent="0.2">
      <c r="B990" s="32"/>
    </row>
    <row r="991" spans="2:2" x14ac:dyDescent="0.2">
      <c r="B991" s="32"/>
    </row>
    <row r="992" spans="2:2" x14ac:dyDescent="0.2">
      <c r="B992" s="32"/>
    </row>
    <row r="993" spans="2:2" x14ac:dyDescent="0.2">
      <c r="B993" s="32"/>
    </row>
    <row r="994" spans="2:2" x14ac:dyDescent="0.2">
      <c r="B994" s="32"/>
    </row>
    <row r="995" spans="2:2" x14ac:dyDescent="0.2">
      <c r="B995" s="32"/>
    </row>
    <row r="996" spans="2:2" x14ac:dyDescent="0.2">
      <c r="B996" s="32"/>
    </row>
    <row r="997" spans="2:2" x14ac:dyDescent="0.2">
      <c r="B997" s="32"/>
    </row>
    <row r="998" spans="2:2" x14ac:dyDescent="0.2">
      <c r="B998" s="32"/>
    </row>
    <row r="999" spans="2:2" x14ac:dyDescent="0.2">
      <c r="B999" s="32"/>
    </row>
    <row r="1000" spans="2:2" x14ac:dyDescent="0.2">
      <c r="B1000" s="32"/>
    </row>
  </sheetData>
  <mergeCells count="4">
    <mergeCell ref="A26:D26"/>
    <mergeCell ref="A1:D1"/>
    <mergeCell ref="A4:D4"/>
    <mergeCell ref="A14:D14"/>
  </mergeCells>
  <conditionalFormatting sqref="D5">
    <cfRule type="colorScale" priority="1">
      <colorScale>
        <cfvo type="formula" val="0"/>
        <cfvo type="formula" val="1"/>
        <cfvo type="formula" val="2"/>
        <color rgb="FFFF7128"/>
        <color rgb="FFFFFF00"/>
        <color rgb="FF00B050"/>
      </colorScale>
    </cfRule>
  </conditionalFormatting>
  <conditionalFormatting sqref="D6:D13 D15:D25 D27:D37">
    <cfRule type="colorScale" priority="2">
      <colorScale>
        <cfvo type="formula" val="0"/>
        <cfvo type="formula" val="1"/>
        <cfvo type="formula" val="2"/>
        <color rgb="FFFF7128"/>
        <color rgb="FFFFFF00"/>
        <color rgb="FF00B050"/>
      </colorScale>
    </cfRule>
  </conditionalFormatting>
  <hyperlinks>
    <hyperlink ref="A5" location="null!C7" display="R-1-1" xr:uid="{00000000-0004-0000-0300-000000000000}"/>
    <hyperlink ref="D5" r:id="rId1" xr:uid="{00000000-0004-0000-0300-000001000000}"/>
    <hyperlink ref="A6" location="null!C8" display="R-1-2" xr:uid="{00000000-0004-0000-0300-000002000000}"/>
    <hyperlink ref="A7" location="null!C9" display="R-1-3" xr:uid="{00000000-0004-0000-0300-000003000000}"/>
    <hyperlink ref="A8" location="null!C10" display="R-1-4" xr:uid="{00000000-0004-0000-0300-000004000000}"/>
    <hyperlink ref="D8" r:id="rId2" xr:uid="{00000000-0004-0000-0300-000005000000}"/>
    <hyperlink ref="A9" location="null!C11" display="R-1-5" xr:uid="{00000000-0004-0000-0300-000006000000}"/>
    <hyperlink ref="A10" location="null!C12" display="R-1-6" xr:uid="{00000000-0004-0000-0300-000007000000}"/>
    <hyperlink ref="A11" location="null!C13" display="R-1-7" xr:uid="{00000000-0004-0000-0300-000008000000}"/>
    <hyperlink ref="A12" location="null!C14" display="R-1-8" xr:uid="{00000000-0004-0000-0300-000009000000}"/>
    <hyperlink ref="D12" r:id="rId3" xr:uid="{00000000-0004-0000-0300-00000A000000}"/>
    <hyperlink ref="A13" location="null!C15" display="R-1-9" xr:uid="{00000000-0004-0000-0300-00000B000000}"/>
    <hyperlink ref="D13" r:id="rId4" xr:uid="{00000000-0004-0000-0300-00000C000000}"/>
    <hyperlink ref="A15" location="null!C17" display="R-2-1" xr:uid="{00000000-0004-0000-0300-00000D000000}"/>
    <hyperlink ref="D15" r:id="rId5" xr:uid="{00000000-0004-0000-0300-00000E000000}"/>
    <hyperlink ref="A16" location="null!C18" display="R-2-2" xr:uid="{00000000-0004-0000-0300-00000F000000}"/>
    <hyperlink ref="A17" location="null!C19" display="R-2-3" xr:uid="{00000000-0004-0000-0300-000010000000}"/>
    <hyperlink ref="A18" location="null!C20" display="R-2-4" xr:uid="{00000000-0004-0000-0300-000011000000}"/>
    <hyperlink ref="A19" location="null!C21" display="R-2-5" xr:uid="{00000000-0004-0000-0300-000012000000}"/>
    <hyperlink ref="A20" location="null!C22" display="R-2-6" xr:uid="{00000000-0004-0000-0300-000013000000}"/>
    <hyperlink ref="D20" r:id="rId6" display="Guide Pre-test" xr:uid="{00000000-0004-0000-0300-000014000000}"/>
    <hyperlink ref="A21" location="null!C23" display="R-2-7" xr:uid="{00000000-0004-0000-0300-000015000000}"/>
    <hyperlink ref="A22" location="null!C24" display="R-2-8" xr:uid="{00000000-0004-0000-0300-000016000000}"/>
    <hyperlink ref="A23" location="null!C25" display="R-2-9" xr:uid="{00000000-0004-0000-0300-000017000000}"/>
    <hyperlink ref="A24" location="null!C26" display="R-2-10" xr:uid="{00000000-0004-0000-0300-000018000000}"/>
    <hyperlink ref="D24" r:id="rId7" xr:uid="{00000000-0004-0000-0300-000019000000}"/>
    <hyperlink ref="A25" location="null!C27" display="R-2-11" xr:uid="{00000000-0004-0000-0300-00001A000000}"/>
    <hyperlink ref="A27" location="null!C29" display="R-3-1" xr:uid="{00000000-0004-0000-0300-00001B000000}"/>
    <hyperlink ref="A28" location="null!C30" display="R-3-2" xr:uid="{00000000-0004-0000-0300-00001C000000}"/>
    <hyperlink ref="A29" location="null!C31" display="R-3-3" xr:uid="{00000000-0004-0000-0300-00001D000000}"/>
    <hyperlink ref="A30" location="null!C32" display="R-3-4" xr:uid="{00000000-0004-0000-0300-00001E000000}"/>
    <hyperlink ref="A31" location="null!C33" display="R-3-5" xr:uid="{00000000-0004-0000-0300-00001F000000}"/>
    <hyperlink ref="A32" location="null!C34" display="R-3-6" xr:uid="{00000000-0004-0000-0300-000020000000}"/>
    <hyperlink ref="A33" location="null!C35" display="R-3-7" xr:uid="{00000000-0004-0000-0300-000021000000}"/>
    <hyperlink ref="A34" location="null!C36" display="R-3-8" xr:uid="{00000000-0004-0000-0300-000022000000}"/>
    <hyperlink ref="A35" location="null!C37" display="R-3-9" xr:uid="{00000000-0004-0000-0300-000023000000}"/>
    <hyperlink ref="A36" location="null!C38" display="R-3-10" xr:uid="{00000000-0004-0000-0300-000024000000}"/>
    <hyperlink ref="A37" location="null!C39" display="R-3-11" xr:uid="{00000000-0004-0000-0300-000025000000}"/>
    <hyperlink ref="A38" location="null!C40" display="R-3-12" xr:uid="{00000000-0004-0000-0300-000026000000}"/>
    <hyperlink ref="A39" location="null!C41" display="R-3-13" xr:uid="{00000000-0004-0000-0300-000027000000}"/>
  </hyperlinks>
  <pageMargins left="0.7" right="0.7" top="0.75" bottom="0.75"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00FF"/>
    <pageSetUpPr fitToPage="1"/>
  </sheetPr>
  <dimension ref="A1:G996"/>
  <sheetViews>
    <sheetView workbookViewId="0">
      <selection sqref="A1:G1"/>
    </sheetView>
  </sheetViews>
  <sheetFormatPr baseColWidth="10" defaultColWidth="11.1640625" defaultRowHeight="16" x14ac:dyDescent="0.2"/>
  <cols>
    <col min="1" max="1" width="6.83203125" style="75" customWidth="1"/>
    <col min="2" max="2" width="50.6640625" customWidth="1"/>
    <col min="3" max="5" width="10.5" customWidth="1"/>
    <col min="6" max="6" width="42" customWidth="1"/>
    <col min="7" max="7" width="20.33203125" customWidth="1"/>
    <col min="8" max="26" width="10.5" customWidth="1"/>
  </cols>
  <sheetData>
    <row r="1" spans="1:7" ht="17" x14ac:dyDescent="0.25">
      <c r="A1" s="145" t="s">
        <v>188</v>
      </c>
      <c r="B1" s="131"/>
      <c r="C1" s="131"/>
      <c r="D1" s="131"/>
      <c r="E1" s="131"/>
      <c r="F1" s="131"/>
      <c r="G1" s="129"/>
    </row>
    <row r="2" spans="1:7" ht="20" x14ac:dyDescent="0.25">
      <c r="A2" s="70" t="s">
        <v>58</v>
      </c>
      <c r="B2" s="4" t="s">
        <v>189</v>
      </c>
      <c r="C2" s="5" t="s">
        <v>26</v>
      </c>
      <c r="D2" s="5" t="s">
        <v>27</v>
      </c>
      <c r="E2" s="5" t="s">
        <v>28</v>
      </c>
      <c r="F2" s="5" t="s">
        <v>190</v>
      </c>
      <c r="G2" s="5" t="s">
        <v>191</v>
      </c>
    </row>
    <row r="3" spans="1:7" ht="68" x14ac:dyDescent="0.2">
      <c r="A3" s="71">
        <v>1</v>
      </c>
      <c r="B3" s="33" t="s">
        <v>192</v>
      </c>
      <c r="C3" s="34"/>
      <c r="D3" s="35"/>
      <c r="E3" s="36"/>
      <c r="F3" s="94"/>
      <c r="G3" s="94"/>
    </row>
    <row r="4" spans="1:7" ht="51" x14ac:dyDescent="0.2">
      <c r="A4" s="71">
        <f t="shared" ref="A4:A13" si="0">A3+1</f>
        <v>2</v>
      </c>
      <c r="B4" s="33" t="s">
        <v>193</v>
      </c>
      <c r="C4" s="34"/>
      <c r="D4" s="35"/>
      <c r="E4" s="36"/>
      <c r="F4" s="94"/>
      <c r="G4" s="94"/>
    </row>
    <row r="5" spans="1:7" ht="34" x14ac:dyDescent="0.2">
      <c r="A5" s="71">
        <f t="shared" si="0"/>
        <v>3</v>
      </c>
      <c r="B5" s="33" t="s">
        <v>194</v>
      </c>
      <c r="C5" s="34"/>
      <c r="D5" s="35"/>
      <c r="E5" s="36"/>
      <c r="F5" s="94"/>
      <c r="G5" s="94"/>
    </row>
    <row r="6" spans="1:7" ht="51" x14ac:dyDescent="0.2">
      <c r="A6" s="71">
        <f t="shared" si="0"/>
        <v>4</v>
      </c>
      <c r="B6" s="33" t="s">
        <v>195</v>
      </c>
      <c r="C6" s="34"/>
      <c r="D6" s="35"/>
      <c r="E6" s="36"/>
      <c r="F6" s="94"/>
      <c r="G6" s="94"/>
    </row>
    <row r="7" spans="1:7" ht="68" x14ac:dyDescent="0.2">
      <c r="A7" s="71">
        <f t="shared" si="0"/>
        <v>5</v>
      </c>
      <c r="B7" s="33" t="s">
        <v>196</v>
      </c>
      <c r="C7" s="34"/>
      <c r="D7" s="35"/>
      <c r="E7" s="36"/>
      <c r="F7" s="94"/>
      <c r="G7" s="94"/>
    </row>
    <row r="8" spans="1:7" ht="51" x14ac:dyDescent="0.2">
      <c r="A8" s="71">
        <f t="shared" si="0"/>
        <v>6</v>
      </c>
      <c r="B8" s="33" t="s">
        <v>197</v>
      </c>
      <c r="C8" s="34"/>
      <c r="D8" s="35"/>
      <c r="E8" s="36"/>
      <c r="F8" s="94"/>
      <c r="G8" s="94"/>
    </row>
    <row r="9" spans="1:7" ht="51" x14ac:dyDescent="0.2">
      <c r="A9" s="71">
        <f t="shared" si="0"/>
        <v>7</v>
      </c>
      <c r="B9" s="33" t="s">
        <v>198</v>
      </c>
      <c r="C9" s="34"/>
      <c r="D9" s="35"/>
      <c r="E9" s="36"/>
      <c r="F9" s="94"/>
      <c r="G9" s="83" t="s">
        <v>199</v>
      </c>
    </row>
    <row r="10" spans="1:7" ht="51" x14ac:dyDescent="0.2">
      <c r="A10" s="71">
        <f t="shared" si="0"/>
        <v>8</v>
      </c>
      <c r="B10" s="33" t="s">
        <v>200</v>
      </c>
      <c r="C10" s="34"/>
      <c r="D10" s="35"/>
      <c r="E10" s="36"/>
      <c r="F10" s="94"/>
      <c r="G10" s="94"/>
    </row>
    <row r="11" spans="1:7" ht="51" x14ac:dyDescent="0.2">
      <c r="A11" s="71">
        <f t="shared" si="0"/>
        <v>9</v>
      </c>
      <c r="B11" s="33" t="s">
        <v>201</v>
      </c>
      <c r="C11" s="34"/>
      <c r="D11" s="35"/>
      <c r="E11" s="36"/>
      <c r="F11" s="94"/>
      <c r="G11" s="94"/>
    </row>
    <row r="12" spans="1:7" ht="51" x14ac:dyDescent="0.2">
      <c r="A12" s="71">
        <f t="shared" si="0"/>
        <v>10</v>
      </c>
      <c r="B12" s="37" t="s">
        <v>202</v>
      </c>
      <c r="C12" s="34"/>
      <c r="D12" s="35"/>
      <c r="E12" s="36"/>
      <c r="F12" s="94"/>
      <c r="G12" s="94"/>
    </row>
    <row r="13" spans="1:7" ht="34" x14ac:dyDescent="0.2">
      <c r="A13" s="71">
        <f t="shared" si="0"/>
        <v>11</v>
      </c>
      <c r="B13" s="33" t="s">
        <v>203</v>
      </c>
      <c r="C13" s="34"/>
      <c r="D13" s="35"/>
      <c r="E13" s="36"/>
      <c r="F13" s="94"/>
      <c r="G13" s="94"/>
    </row>
    <row r="14" spans="1:7" x14ac:dyDescent="0.2">
      <c r="A14" s="146" t="s">
        <v>84</v>
      </c>
      <c r="B14" s="127"/>
      <c r="C14" s="38">
        <f>COUNTIF(C3:C13,"2")</f>
        <v>0</v>
      </c>
      <c r="D14" s="39">
        <f>COUNTIF(D3:D13,"1")</f>
        <v>0</v>
      </c>
      <c r="E14" s="40">
        <f>COUNTIF(E3:E13,"0")</f>
        <v>0</v>
      </c>
      <c r="F14" s="147"/>
      <c r="G14" s="127"/>
    </row>
    <row r="15" spans="1:7" x14ac:dyDescent="0.2">
      <c r="A15" s="146" t="s">
        <v>204</v>
      </c>
      <c r="B15" s="127"/>
      <c r="C15" s="38">
        <f t="shared" ref="C15:E15" si="1">SUM(C3:C13)</f>
        <v>0</v>
      </c>
      <c r="D15" s="39">
        <f t="shared" si="1"/>
        <v>0</v>
      </c>
      <c r="E15" s="40">
        <f t="shared" si="1"/>
        <v>0</v>
      </c>
      <c r="F15" s="127"/>
      <c r="G15" s="127"/>
    </row>
    <row r="16" spans="1:7" x14ac:dyDescent="0.2">
      <c r="B16" s="30"/>
    </row>
    <row r="17" spans="2:2" x14ac:dyDescent="0.2">
      <c r="B17" s="30"/>
    </row>
    <row r="18" spans="2:2" x14ac:dyDescent="0.2">
      <c r="B18" s="30"/>
    </row>
    <row r="19" spans="2:2" x14ac:dyDescent="0.2">
      <c r="B19" s="30"/>
    </row>
    <row r="20" spans="2:2" x14ac:dyDescent="0.2">
      <c r="B20" s="30"/>
    </row>
    <row r="21" spans="2:2" x14ac:dyDescent="0.2">
      <c r="B21" s="30"/>
    </row>
    <row r="22" spans="2:2" x14ac:dyDescent="0.2">
      <c r="B22" s="30"/>
    </row>
    <row r="23" spans="2:2" x14ac:dyDescent="0.2">
      <c r="B23" s="30"/>
    </row>
    <row r="24" spans="2:2" x14ac:dyDescent="0.2">
      <c r="B24" s="30"/>
    </row>
    <row r="25" spans="2:2" x14ac:dyDescent="0.2">
      <c r="B25" s="30"/>
    </row>
    <row r="26" spans="2:2" x14ac:dyDescent="0.2">
      <c r="B26" s="30"/>
    </row>
    <row r="27" spans="2:2" x14ac:dyDescent="0.2">
      <c r="B27" s="30"/>
    </row>
    <row r="28" spans="2:2" x14ac:dyDescent="0.2">
      <c r="B28" s="30"/>
    </row>
    <row r="29" spans="2:2" x14ac:dyDescent="0.2">
      <c r="B29" s="30"/>
    </row>
    <row r="30" spans="2:2" x14ac:dyDescent="0.2">
      <c r="B30" s="30"/>
    </row>
    <row r="31" spans="2:2" x14ac:dyDescent="0.2">
      <c r="B31" s="30"/>
    </row>
    <row r="32" spans="2:2" x14ac:dyDescent="0.2">
      <c r="B32" s="30"/>
    </row>
    <row r="33" spans="2:2" x14ac:dyDescent="0.2">
      <c r="B33" s="30"/>
    </row>
    <row r="34" spans="2:2" x14ac:dyDescent="0.2">
      <c r="B34" s="30"/>
    </row>
    <row r="35" spans="2:2" x14ac:dyDescent="0.2">
      <c r="B35" s="30"/>
    </row>
    <row r="36" spans="2:2" x14ac:dyDescent="0.2">
      <c r="B36" s="30"/>
    </row>
    <row r="37" spans="2:2" x14ac:dyDescent="0.2">
      <c r="B37" s="30"/>
    </row>
    <row r="38" spans="2:2" x14ac:dyDescent="0.2">
      <c r="B38" s="30"/>
    </row>
    <row r="39" spans="2:2" x14ac:dyDescent="0.2">
      <c r="B39" s="30"/>
    </row>
    <row r="40" spans="2:2" x14ac:dyDescent="0.2">
      <c r="B40" s="30"/>
    </row>
    <row r="41" spans="2:2" x14ac:dyDescent="0.2">
      <c r="B41" s="30"/>
    </row>
    <row r="42" spans="2:2" x14ac:dyDescent="0.2">
      <c r="B42" s="30"/>
    </row>
    <row r="43" spans="2:2" x14ac:dyDescent="0.2">
      <c r="B43" s="30"/>
    </row>
    <row r="44" spans="2:2" x14ac:dyDescent="0.2">
      <c r="B44" s="30"/>
    </row>
    <row r="45" spans="2:2" x14ac:dyDescent="0.2">
      <c r="B45" s="30"/>
    </row>
    <row r="46" spans="2:2" x14ac:dyDescent="0.2">
      <c r="B46" s="30"/>
    </row>
    <row r="47" spans="2:2" x14ac:dyDescent="0.2">
      <c r="B47" s="30"/>
    </row>
    <row r="48" spans="2:2" x14ac:dyDescent="0.2">
      <c r="B48" s="30"/>
    </row>
    <row r="49" spans="2:2" x14ac:dyDescent="0.2">
      <c r="B49" s="30"/>
    </row>
    <row r="50" spans="2:2" x14ac:dyDescent="0.2">
      <c r="B50" s="30"/>
    </row>
    <row r="51" spans="2:2" x14ac:dyDescent="0.2">
      <c r="B51" s="30"/>
    </row>
    <row r="52" spans="2:2" x14ac:dyDescent="0.2">
      <c r="B52" s="30"/>
    </row>
    <row r="53" spans="2:2" x14ac:dyDescent="0.2">
      <c r="B53" s="30"/>
    </row>
    <row r="54" spans="2:2" x14ac:dyDescent="0.2">
      <c r="B54" s="30"/>
    </row>
    <row r="55" spans="2:2" x14ac:dyDescent="0.2">
      <c r="B55" s="30"/>
    </row>
    <row r="56" spans="2:2" x14ac:dyDescent="0.2">
      <c r="B56" s="30"/>
    </row>
    <row r="57" spans="2:2" x14ac:dyDescent="0.2">
      <c r="B57" s="30"/>
    </row>
    <row r="58" spans="2:2" x14ac:dyDescent="0.2">
      <c r="B58" s="30"/>
    </row>
    <row r="59" spans="2:2" x14ac:dyDescent="0.2">
      <c r="B59" s="30"/>
    </row>
    <row r="60" spans="2:2" x14ac:dyDescent="0.2">
      <c r="B60" s="30"/>
    </row>
    <row r="61" spans="2:2" x14ac:dyDescent="0.2">
      <c r="B61" s="30"/>
    </row>
    <row r="62" spans="2:2" x14ac:dyDescent="0.2">
      <c r="B62" s="30"/>
    </row>
    <row r="63" spans="2:2" x14ac:dyDescent="0.2">
      <c r="B63" s="30"/>
    </row>
    <row r="64" spans="2:2" x14ac:dyDescent="0.2">
      <c r="B64" s="30"/>
    </row>
    <row r="65" spans="2:2" x14ac:dyDescent="0.2">
      <c r="B65" s="30"/>
    </row>
    <row r="66" spans="2:2" x14ac:dyDescent="0.2">
      <c r="B66" s="30"/>
    </row>
    <row r="67" spans="2:2" x14ac:dyDescent="0.2">
      <c r="B67" s="30"/>
    </row>
    <row r="68" spans="2:2" x14ac:dyDescent="0.2">
      <c r="B68" s="30"/>
    </row>
    <row r="69" spans="2:2" x14ac:dyDescent="0.2">
      <c r="B69" s="30"/>
    </row>
    <row r="70" spans="2:2" x14ac:dyDescent="0.2">
      <c r="B70" s="30"/>
    </row>
    <row r="71" spans="2:2" x14ac:dyDescent="0.2">
      <c r="B71" s="30"/>
    </row>
    <row r="72" spans="2:2" x14ac:dyDescent="0.2">
      <c r="B72" s="30"/>
    </row>
    <row r="73" spans="2:2" x14ac:dyDescent="0.2">
      <c r="B73" s="30"/>
    </row>
    <row r="74" spans="2:2" x14ac:dyDescent="0.2">
      <c r="B74" s="30"/>
    </row>
    <row r="75" spans="2:2" x14ac:dyDescent="0.2">
      <c r="B75" s="30"/>
    </row>
    <row r="76" spans="2:2" x14ac:dyDescent="0.2">
      <c r="B76" s="30"/>
    </row>
    <row r="77" spans="2:2" x14ac:dyDescent="0.2">
      <c r="B77" s="30"/>
    </row>
    <row r="78" spans="2:2" x14ac:dyDescent="0.2">
      <c r="B78" s="30"/>
    </row>
    <row r="79" spans="2:2" x14ac:dyDescent="0.2">
      <c r="B79" s="30"/>
    </row>
    <row r="80" spans="2:2" x14ac:dyDescent="0.2">
      <c r="B80" s="30"/>
    </row>
    <row r="81" spans="2:2" x14ac:dyDescent="0.2">
      <c r="B81" s="30"/>
    </row>
    <row r="82" spans="2:2" x14ac:dyDescent="0.2">
      <c r="B82" s="30"/>
    </row>
    <row r="83" spans="2:2" x14ac:dyDescent="0.2">
      <c r="B83" s="30"/>
    </row>
    <row r="84" spans="2:2" x14ac:dyDescent="0.2">
      <c r="B84" s="30"/>
    </row>
    <row r="85" spans="2:2" x14ac:dyDescent="0.2">
      <c r="B85" s="30"/>
    </row>
    <row r="86" spans="2:2" x14ac:dyDescent="0.2">
      <c r="B86" s="30"/>
    </row>
    <row r="87" spans="2:2" x14ac:dyDescent="0.2">
      <c r="B87" s="30"/>
    </row>
    <row r="88" spans="2:2" x14ac:dyDescent="0.2">
      <c r="B88" s="30"/>
    </row>
    <row r="89" spans="2:2" x14ac:dyDescent="0.2">
      <c r="B89" s="30"/>
    </row>
    <row r="90" spans="2:2" x14ac:dyDescent="0.2">
      <c r="B90" s="30"/>
    </row>
    <row r="91" spans="2:2" x14ac:dyDescent="0.2">
      <c r="B91" s="30"/>
    </row>
    <row r="92" spans="2:2" x14ac:dyDescent="0.2">
      <c r="B92" s="30"/>
    </row>
    <row r="93" spans="2:2" x14ac:dyDescent="0.2">
      <c r="B93" s="30"/>
    </row>
    <row r="94" spans="2:2" x14ac:dyDescent="0.2">
      <c r="B94" s="30"/>
    </row>
    <row r="95" spans="2:2" x14ac:dyDescent="0.2">
      <c r="B95" s="30"/>
    </row>
    <row r="96" spans="2:2" x14ac:dyDescent="0.2">
      <c r="B96" s="30"/>
    </row>
    <row r="97" spans="2:2" x14ac:dyDescent="0.2">
      <c r="B97" s="30"/>
    </row>
    <row r="98" spans="2:2" x14ac:dyDescent="0.2">
      <c r="B98" s="30"/>
    </row>
    <row r="99" spans="2:2" x14ac:dyDescent="0.2">
      <c r="B99" s="30"/>
    </row>
    <row r="100" spans="2:2" x14ac:dyDescent="0.2">
      <c r="B100" s="30"/>
    </row>
    <row r="101" spans="2:2" x14ac:dyDescent="0.2">
      <c r="B101" s="30"/>
    </row>
    <row r="102" spans="2:2" x14ac:dyDescent="0.2">
      <c r="B102" s="30"/>
    </row>
    <row r="103" spans="2:2" x14ac:dyDescent="0.2">
      <c r="B103" s="30"/>
    </row>
    <row r="104" spans="2:2" x14ac:dyDescent="0.2">
      <c r="B104" s="30"/>
    </row>
    <row r="105" spans="2:2" x14ac:dyDescent="0.2">
      <c r="B105" s="30"/>
    </row>
    <row r="106" spans="2:2" x14ac:dyDescent="0.2">
      <c r="B106" s="30"/>
    </row>
    <row r="107" spans="2:2" x14ac:dyDescent="0.2">
      <c r="B107" s="30"/>
    </row>
    <row r="108" spans="2:2" x14ac:dyDescent="0.2">
      <c r="B108" s="30"/>
    </row>
    <row r="109" spans="2:2" x14ac:dyDescent="0.2">
      <c r="B109" s="30"/>
    </row>
    <row r="110" spans="2:2" x14ac:dyDescent="0.2">
      <c r="B110" s="30"/>
    </row>
    <row r="111" spans="2:2" x14ac:dyDescent="0.2">
      <c r="B111" s="30"/>
    </row>
    <row r="112" spans="2:2" x14ac:dyDescent="0.2">
      <c r="B112" s="30"/>
    </row>
    <row r="113" spans="2:2" x14ac:dyDescent="0.2">
      <c r="B113" s="30"/>
    </row>
    <row r="114" spans="2:2" x14ac:dyDescent="0.2">
      <c r="B114" s="30"/>
    </row>
    <row r="115" spans="2:2" x14ac:dyDescent="0.2">
      <c r="B115" s="30"/>
    </row>
    <row r="116" spans="2:2" x14ac:dyDescent="0.2">
      <c r="B116" s="30"/>
    </row>
    <row r="117" spans="2:2" x14ac:dyDescent="0.2">
      <c r="B117" s="30"/>
    </row>
    <row r="118" spans="2:2" x14ac:dyDescent="0.2">
      <c r="B118" s="30"/>
    </row>
    <row r="119" spans="2:2" x14ac:dyDescent="0.2">
      <c r="B119" s="30"/>
    </row>
    <row r="120" spans="2:2" x14ac:dyDescent="0.2">
      <c r="B120" s="30"/>
    </row>
    <row r="121" spans="2:2" x14ac:dyDescent="0.2">
      <c r="B121" s="30"/>
    </row>
    <row r="122" spans="2:2" x14ac:dyDescent="0.2">
      <c r="B122" s="30"/>
    </row>
    <row r="123" spans="2:2" x14ac:dyDescent="0.2">
      <c r="B123" s="30"/>
    </row>
    <row r="124" spans="2:2" x14ac:dyDescent="0.2">
      <c r="B124" s="30"/>
    </row>
    <row r="125" spans="2:2" x14ac:dyDescent="0.2">
      <c r="B125" s="30"/>
    </row>
    <row r="126" spans="2:2" x14ac:dyDescent="0.2">
      <c r="B126" s="30"/>
    </row>
    <row r="127" spans="2:2" x14ac:dyDescent="0.2">
      <c r="B127" s="30"/>
    </row>
    <row r="128" spans="2:2" x14ac:dyDescent="0.2">
      <c r="B128" s="30"/>
    </row>
    <row r="129" spans="2:2" x14ac:dyDescent="0.2">
      <c r="B129" s="30"/>
    </row>
    <row r="130" spans="2:2" x14ac:dyDescent="0.2">
      <c r="B130" s="30"/>
    </row>
    <row r="131" spans="2:2" x14ac:dyDescent="0.2">
      <c r="B131" s="30"/>
    </row>
    <row r="132" spans="2:2" x14ac:dyDescent="0.2">
      <c r="B132" s="30"/>
    </row>
    <row r="133" spans="2:2" x14ac:dyDescent="0.2">
      <c r="B133" s="30"/>
    </row>
    <row r="134" spans="2:2" x14ac:dyDescent="0.2">
      <c r="B134" s="30"/>
    </row>
    <row r="135" spans="2:2" x14ac:dyDescent="0.2">
      <c r="B135" s="30"/>
    </row>
    <row r="136" spans="2:2" x14ac:dyDescent="0.2">
      <c r="B136" s="30"/>
    </row>
    <row r="137" spans="2:2" x14ac:dyDescent="0.2">
      <c r="B137" s="30"/>
    </row>
    <row r="138" spans="2:2" x14ac:dyDescent="0.2">
      <c r="B138" s="30"/>
    </row>
    <row r="139" spans="2:2" x14ac:dyDescent="0.2">
      <c r="B139" s="30"/>
    </row>
    <row r="140" spans="2:2" x14ac:dyDescent="0.2">
      <c r="B140" s="30"/>
    </row>
    <row r="141" spans="2:2" x14ac:dyDescent="0.2">
      <c r="B141" s="30"/>
    </row>
    <row r="142" spans="2:2" x14ac:dyDescent="0.2">
      <c r="B142" s="30"/>
    </row>
    <row r="143" spans="2:2" x14ac:dyDescent="0.2">
      <c r="B143" s="30"/>
    </row>
    <row r="144" spans="2:2" x14ac:dyDescent="0.2">
      <c r="B144" s="30"/>
    </row>
    <row r="145" spans="2:2" x14ac:dyDescent="0.2">
      <c r="B145" s="30"/>
    </row>
    <row r="146" spans="2:2" x14ac:dyDescent="0.2">
      <c r="B146" s="30"/>
    </row>
    <row r="147" spans="2:2" x14ac:dyDescent="0.2">
      <c r="B147" s="30"/>
    </row>
    <row r="148" spans="2:2" x14ac:dyDescent="0.2">
      <c r="B148" s="30"/>
    </row>
    <row r="149" spans="2:2" x14ac:dyDescent="0.2">
      <c r="B149" s="30"/>
    </row>
    <row r="150" spans="2:2" x14ac:dyDescent="0.2">
      <c r="B150" s="30"/>
    </row>
    <row r="151" spans="2:2" x14ac:dyDescent="0.2">
      <c r="B151" s="30"/>
    </row>
    <row r="152" spans="2:2" x14ac:dyDescent="0.2">
      <c r="B152" s="30"/>
    </row>
    <row r="153" spans="2:2" x14ac:dyDescent="0.2">
      <c r="B153" s="30"/>
    </row>
    <row r="154" spans="2:2" x14ac:dyDescent="0.2">
      <c r="B154" s="30"/>
    </row>
    <row r="155" spans="2:2" x14ac:dyDescent="0.2">
      <c r="B155" s="30"/>
    </row>
    <row r="156" spans="2:2" x14ac:dyDescent="0.2">
      <c r="B156" s="30"/>
    </row>
    <row r="157" spans="2:2" x14ac:dyDescent="0.2">
      <c r="B157" s="30"/>
    </row>
    <row r="158" spans="2:2" x14ac:dyDescent="0.2">
      <c r="B158" s="30"/>
    </row>
    <row r="159" spans="2:2" x14ac:dyDescent="0.2">
      <c r="B159" s="30"/>
    </row>
    <row r="160" spans="2:2" x14ac:dyDescent="0.2">
      <c r="B160" s="30"/>
    </row>
    <row r="161" spans="2:2" x14ac:dyDescent="0.2">
      <c r="B161" s="30"/>
    </row>
    <row r="162" spans="2:2" x14ac:dyDescent="0.2">
      <c r="B162" s="30"/>
    </row>
    <row r="163" spans="2:2" x14ac:dyDescent="0.2">
      <c r="B163" s="30"/>
    </row>
    <row r="164" spans="2:2" x14ac:dyDescent="0.2">
      <c r="B164" s="30"/>
    </row>
    <row r="165" spans="2:2" x14ac:dyDescent="0.2">
      <c r="B165" s="30"/>
    </row>
    <row r="166" spans="2:2" x14ac:dyDescent="0.2">
      <c r="B166" s="30"/>
    </row>
    <row r="167" spans="2:2" x14ac:dyDescent="0.2">
      <c r="B167" s="30"/>
    </row>
    <row r="168" spans="2:2" x14ac:dyDescent="0.2">
      <c r="B168" s="30"/>
    </row>
    <row r="169" spans="2:2" x14ac:dyDescent="0.2">
      <c r="B169" s="30"/>
    </row>
    <row r="170" spans="2:2" x14ac:dyDescent="0.2">
      <c r="B170" s="30"/>
    </row>
    <row r="171" spans="2:2" x14ac:dyDescent="0.2">
      <c r="B171" s="30"/>
    </row>
    <row r="172" spans="2:2" x14ac:dyDescent="0.2">
      <c r="B172" s="30"/>
    </row>
    <row r="173" spans="2:2" x14ac:dyDescent="0.2">
      <c r="B173" s="30"/>
    </row>
    <row r="174" spans="2:2" x14ac:dyDescent="0.2">
      <c r="B174" s="30"/>
    </row>
    <row r="175" spans="2:2" x14ac:dyDescent="0.2">
      <c r="B175" s="30"/>
    </row>
    <row r="176" spans="2:2" x14ac:dyDescent="0.2">
      <c r="B176" s="30"/>
    </row>
    <row r="177" spans="2:2" x14ac:dyDescent="0.2">
      <c r="B177" s="30"/>
    </row>
    <row r="178" spans="2:2" x14ac:dyDescent="0.2">
      <c r="B178" s="30"/>
    </row>
    <row r="179" spans="2:2" x14ac:dyDescent="0.2">
      <c r="B179" s="30"/>
    </row>
    <row r="180" spans="2:2" x14ac:dyDescent="0.2">
      <c r="B180" s="30"/>
    </row>
    <row r="181" spans="2:2" x14ac:dyDescent="0.2">
      <c r="B181" s="30"/>
    </row>
    <row r="182" spans="2:2" x14ac:dyDescent="0.2">
      <c r="B182" s="30"/>
    </row>
    <row r="183" spans="2:2" x14ac:dyDescent="0.2">
      <c r="B183" s="30"/>
    </row>
    <row r="184" spans="2:2" x14ac:dyDescent="0.2">
      <c r="B184" s="30"/>
    </row>
    <row r="185" spans="2:2" x14ac:dyDescent="0.2">
      <c r="B185" s="30"/>
    </row>
    <row r="186" spans="2:2" x14ac:dyDescent="0.2">
      <c r="B186" s="30"/>
    </row>
    <row r="187" spans="2:2" x14ac:dyDescent="0.2">
      <c r="B187" s="30"/>
    </row>
    <row r="188" spans="2:2" x14ac:dyDescent="0.2">
      <c r="B188" s="30"/>
    </row>
    <row r="189" spans="2:2" x14ac:dyDescent="0.2">
      <c r="B189" s="30"/>
    </row>
    <row r="190" spans="2:2" x14ac:dyDescent="0.2">
      <c r="B190" s="30"/>
    </row>
    <row r="191" spans="2:2" x14ac:dyDescent="0.2">
      <c r="B191" s="30"/>
    </row>
    <row r="192" spans="2:2" x14ac:dyDescent="0.2">
      <c r="B192" s="30"/>
    </row>
    <row r="193" spans="2:2" x14ac:dyDescent="0.2">
      <c r="B193" s="30"/>
    </row>
    <row r="194" spans="2:2" x14ac:dyDescent="0.2">
      <c r="B194" s="30"/>
    </row>
    <row r="195" spans="2:2" x14ac:dyDescent="0.2">
      <c r="B195" s="30"/>
    </row>
    <row r="196" spans="2:2" x14ac:dyDescent="0.2">
      <c r="B196" s="30"/>
    </row>
    <row r="197" spans="2:2" x14ac:dyDescent="0.2">
      <c r="B197" s="30"/>
    </row>
    <row r="198" spans="2:2" x14ac:dyDescent="0.2">
      <c r="B198" s="30"/>
    </row>
    <row r="199" spans="2:2" x14ac:dyDescent="0.2">
      <c r="B199" s="30"/>
    </row>
    <row r="200" spans="2:2" x14ac:dyDescent="0.2">
      <c r="B200" s="30"/>
    </row>
    <row r="201" spans="2:2" x14ac:dyDescent="0.2">
      <c r="B201" s="30"/>
    </row>
    <row r="202" spans="2:2" x14ac:dyDescent="0.2">
      <c r="B202" s="30"/>
    </row>
    <row r="203" spans="2:2" x14ac:dyDescent="0.2">
      <c r="B203" s="30"/>
    </row>
    <row r="204" spans="2:2" x14ac:dyDescent="0.2">
      <c r="B204" s="30"/>
    </row>
    <row r="205" spans="2:2" x14ac:dyDescent="0.2">
      <c r="B205" s="30"/>
    </row>
    <row r="206" spans="2:2" x14ac:dyDescent="0.2">
      <c r="B206" s="30"/>
    </row>
    <row r="207" spans="2:2" x14ac:dyDescent="0.2">
      <c r="B207" s="30"/>
    </row>
    <row r="208" spans="2:2" x14ac:dyDescent="0.2">
      <c r="B208" s="30"/>
    </row>
    <row r="209" spans="2:2" x14ac:dyDescent="0.2">
      <c r="B209" s="30"/>
    </row>
    <row r="210" spans="2:2" x14ac:dyDescent="0.2">
      <c r="B210" s="30"/>
    </row>
    <row r="211" spans="2:2" x14ac:dyDescent="0.2">
      <c r="B211" s="30"/>
    </row>
    <row r="212" spans="2:2" x14ac:dyDescent="0.2">
      <c r="B212" s="30"/>
    </row>
    <row r="213" spans="2:2" x14ac:dyDescent="0.2">
      <c r="B213" s="30"/>
    </row>
    <row r="214" spans="2:2" x14ac:dyDescent="0.2">
      <c r="B214" s="30"/>
    </row>
    <row r="215" spans="2:2" x14ac:dyDescent="0.2">
      <c r="B215" s="30"/>
    </row>
    <row r="216" spans="2:2" x14ac:dyDescent="0.2">
      <c r="B216" s="30"/>
    </row>
    <row r="217" spans="2:2" x14ac:dyDescent="0.2">
      <c r="B217" s="30"/>
    </row>
    <row r="218" spans="2:2" x14ac:dyDescent="0.2">
      <c r="B218" s="30"/>
    </row>
    <row r="219" spans="2:2" x14ac:dyDescent="0.2">
      <c r="B219" s="30"/>
    </row>
    <row r="220" spans="2:2" x14ac:dyDescent="0.2">
      <c r="B220" s="30"/>
    </row>
    <row r="221" spans="2:2" x14ac:dyDescent="0.2">
      <c r="B221" s="30"/>
    </row>
    <row r="222" spans="2:2" x14ac:dyDescent="0.2">
      <c r="B222" s="30"/>
    </row>
    <row r="223" spans="2:2" x14ac:dyDescent="0.2">
      <c r="B223" s="30"/>
    </row>
    <row r="224" spans="2:2" x14ac:dyDescent="0.2">
      <c r="B224" s="30"/>
    </row>
    <row r="225" spans="2:2" x14ac:dyDescent="0.2">
      <c r="B225" s="30"/>
    </row>
    <row r="226" spans="2:2" x14ac:dyDescent="0.2">
      <c r="B226" s="30"/>
    </row>
    <row r="227" spans="2:2" x14ac:dyDescent="0.2">
      <c r="B227" s="30"/>
    </row>
    <row r="228" spans="2:2" x14ac:dyDescent="0.2">
      <c r="B228" s="30"/>
    </row>
    <row r="229" spans="2:2" x14ac:dyDescent="0.2">
      <c r="B229" s="30"/>
    </row>
    <row r="230" spans="2:2" x14ac:dyDescent="0.2">
      <c r="B230" s="30"/>
    </row>
    <row r="231" spans="2:2" x14ac:dyDescent="0.2">
      <c r="B231" s="30"/>
    </row>
    <row r="232" spans="2:2" x14ac:dyDescent="0.2">
      <c r="B232" s="30"/>
    </row>
    <row r="233" spans="2:2" x14ac:dyDescent="0.2">
      <c r="B233" s="30"/>
    </row>
    <row r="234" spans="2:2" x14ac:dyDescent="0.2">
      <c r="B234" s="30"/>
    </row>
    <row r="235" spans="2:2" x14ac:dyDescent="0.2">
      <c r="B235" s="30"/>
    </row>
    <row r="236" spans="2:2" x14ac:dyDescent="0.2">
      <c r="B236" s="30"/>
    </row>
    <row r="237" spans="2:2" x14ac:dyDescent="0.2">
      <c r="B237" s="30"/>
    </row>
    <row r="238" spans="2:2" x14ac:dyDescent="0.2">
      <c r="B238" s="30"/>
    </row>
    <row r="239" spans="2:2" x14ac:dyDescent="0.2">
      <c r="B239" s="30"/>
    </row>
    <row r="240" spans="2:2" x14ac:dyDescent="0.2">
      <c r="B240" s="30"/>
    </row>
    <row r="241" spans="2:2" x14ac:dyDescent="0.2">
      <c r="B241" s="30"/>
    </row>
    <row r="242" spans="2:2" x14ac:dyDescent="0.2">
      <c r="B242" s="30"/>
    </row>
    <row r="243" spans="2:2" x14ac:dyDescent="0.2">
      <c r="B243" s="30"/>
    </row>
    <row r="244" spans="2:2" x14ac:dyDescent="0.2">
      <c r="B244" s="30"/>
    </row>
    <row r="245" spans="2:2" x14ac:dyDescent="0.2">
      <c r="B245" s="30"/>
    </row>
    <row r="246" spans="2:2" x14ac:dyDescent="0.2">
      <c r="B246" s="30"/>
    </row>
    <row r="247" spans="2:2" x14ac:dyDescent="0.2">
      <c r="B247" s="30"/>
    </row>
    <row r="248" spans="2:2" x14ac:dyDescent="0.2">
      <c r="B248" s="30"/>
    </row>
    <row r="249" spans="2:2" x14ac:dyDescent="0.2">
      <c r="B249" s="30"/>
    </row>
    <row r="250" spans="2:2" x14ac:dyDescent="0.2">
      <c r="B250" s="30"/>
    </row>
    <row r="251" spans="2:2" x14ac:dyDescent="0.2">
      <c r="B251" s="30"/>
    </row>
    <row r="252" spans="2:2" x14ac:dyDescent="0.2">
      <c r="B252" s="30"/>
    </row>
    <row r="253" spans="2:2" x14ac:dyDescent="0.2">
      <c r="B253" s="30"/>
    </row>
    <row r="254" spans="2:2" x14ac:dyDescent="0.2">
      <c r="B254" s="30"/>
    </row>
    <row r="255" spans="2:2" x14ac:dyDescent="0.2">
      <c r="B255" s="30"/>
    </row>
    <row r="256" spans="2:2" x14ac:dyDescent="0.2">
      <c r="B256" s="30"/>
    </row>
    <row r="257" spans="2:2" x14ac:dyDescent="0.2">
      <c r="B257" s="30"/>
    </row>
    <row r="258" spans="2:2" x14ac:dyDescent="0.2">
      <c r="B258" s="30"/>
    </row>
    <row r="259" spans="2:2" x14ac:dyDescent="0.2">
      <c r="B259" s="30"/>
    </row>
    <row r="260" spans="2:2" x14ac:dyDescent="0.2">
      <c r="B260" s="30"/>
    </row>
    <row r="261" spans="2:2" x14ac:dyDescent="0.2">
      <c r="B261" s="30"/>
    </row>
    <row r="262" spans="2:2" x14ac:dyDescent="0.2">
      <c r="B262" s="30"/>
    </row>
    <row r="263" spans="2:2" x14ac:dyDescent="0.2">
      <c r="B263" s="30"/>
    </row>
    <row r="264" spans="2:2" x14ac:dyDescent="0.2">
      <c r="B264" s="30"/>
    </row>
    <row r="265" spans="2:2" x14ac:dyDescent="0.2">
      <c r="B265" s="30"/>
    </row>
    <row r="266" spans="2:2" x14ac:dyDescent="0.2">
      <c r="B266" s="30"/>
    </row>
    <row r="267" spans="2:2" x14ac:dyDescent="0.2">
      <c r="B267" s="30"/>
    </row>
    <row r="268" spans="2:2" x14ac:dyDescent="0.2">
      <c r="B268" s="30"/>
    </row>
    <row r="269" spans="2:2" x14ac:dyDescent="0.2">
      <c r="B269" s="30"/>
    </row>
    <row r="270" spans="2:2" x14ac:dyDescent="0.2">
      <c r="B270" s="30"/>
    </row>
    <row r="271" spans="2:2" x14ac:dyDescent="0.2">
      <c r="B271" s="30"/>
    </row>
    <row r="272" spans="2:2" x14ac:dyDescent="0.2">
      <c r="B272" s="30"/>
    </row>
    <row r="273" spans="2:2" x14ac:dyDescent="0.2">
      <c r="B273" s="30"/>
    </row>
    <row r="274" spans="2:2" x14ac:dyDescent="0.2">
      <c r="B274" s="30"/>
    </row>
    <row r="275" spans="2:2" x14ac:dyDescent="0.2">
      <c r="B275" s="30"/>
    </row>
    <row r="276" spans="2:2" x14ac:dyDescent="0.2">
      <c r="B276" s="30"/>
    </row>
    <row r="277" spans="2:2" x14ac:dyDescent="0.2">
      <c r="B277" s="30"/>
    </row>
    <row r="278" spans="2:2" x14ac:dyDescent="0.2">
      <c r="B278" s="30"/>
    </row>
    <row r="279" spans="2:2" x14ac:dyDescent="0.2">
      <c r="B279" s="30"/>
    </row>
    <row r="280" spans="2:2" x14ac:dyDescent="0.2">
      <c r="B280" s="30"/>
    </row>
    <row r="281" spans="2:2" x14ac:dyDescent="0.2">
      <c r="B281" s="30"/>
    </row>
    <row r="282" spans="2:2" x14ac:dyDescent="0.2">
      <c r="B282" s="30"/>
    </row>
    <row r="283" spans="2:2" x14ac:dyDescent="0.2">
      <c r="B283" s="30"/>
    </row>
    <row r="284" spans="2:2" x14ac:dyDescent="0.2">
      <c r="B284" s="30"/>
    </row>
    <row r="285" spans="2:2" x14ac:dyDescent="0.2">
      <c r="B285" s="30"/>
    </row>
    <row r="286" spans="2:2" x14ac:dyDescent="0.2">
      <c r="B286" s="30"/>
    </row>
    <row r="287" spans="2:2" x14ac:dyDescent="0.2">
      <c r="B287" s="30"/>
    </row>
    <row r="288" spans="2:2" x14ac:dyDescent="0.2">
      <c r="B288" s="30"/>
    </row>
    <row r="289" spans="2:2" x14ac:dyDescent="0.2">
      <c r="B289" s="30"/>
    </row>
    <row r="290" spans="2:2" x14ac:dyDescent="0.2">
      <c r="B290" s="30"/>
    </row>
    <row r="291" spans="2:2" x14ac:dyDescent="0.2">
      <c r="B291" s="30"/>
    </row>
    <row r="292" spans="2:2" x14ac:dyDescent="0.2">
      <c r="B292" s="30"/>
    </row>
    <row r="293" spans="2:2" x14ac:dyDescent="0.2">
      <c r="B293" s="30"/>
    </row>
    <row r="294" spans="2:2" x14ac:dyDescent="0.2">
      <c r="B294" s="30"/>
    </row>
    <row r="295" spans="2:2" x14ac:dyDescent="0.2">
      <c r="B295" s="30"/>
    </row>
    <row r="296" spans="2:2" x14ac:dyDescent="0.2">
      <c r="B296" s="30"/>
    </row>
    <row r="297" spans="2:2" x14ac:dyDescent="0.2">
      <c r="B297" s="30"/>
    </row>
    <row r="298" spans="2:2" x14ac:dyDescent="0.2">
      <c r="B298" s="30"/>
    </row>
    <row r="299" spans="2:2" x14ac:dyDescent="0.2">
      <c r="B299" s="30"/>
    </row>
    <row r="300" spans="2:2" x14ac:dyDescent="0.2">
      <c r="B300" s="30"/>
    </row>
    <row r="301" spans="2:2" x14ac:dyDescent="0.2">
      <c r="B301" s="30"/>
    </row>
    <row r="302" spans="2:2" x14ac:dyDescent="0.2">
      <c r="B302" s="30"/>
    </row>
    <row r="303" spans="2:2" x14ac:dyDescent="0.2">
      <c r="B303" s="30"/>
    </row>
    <row r="304" spans="2:2" x14ac:dyDescent="0.2">
      <c r="B304" s="30"/>
    </row>
    <row r="305" spans="2:2" x14ac:dyDescent="0.2">
      <c r="B305" s="30"/>
    </row>
    <row r="306" spans="2:2" x14ac:dyDescent="0.2">
      <c r="B306" s="30"/>
    </row>
    <row r="307" spans="2:2" x14ac:dyDescent="0.2">
      <c r="B307" s="30"/>
    </row>
    <row r="308" spans="2:2" x14ac:dyDescent="0.2">
      <c r="B308" s="30"/>
    </row>
    <row r="309" spans="2:2" x14ac:dyDescent="0.2">
      <c r="B309" s="30"/>
    </row>
    <row r="310" spans="2:2" x14ac:dyDescent="0.2">
      <c r="B310" s="30"/>
    </row>
    <row r="311" spans="2:2" x14ac:dyDescent="0.2">
      <c r="B311" s="30"/>
    </row>
    <row r="312" spans="2:2" x14ac:dyDescent="0.2">
      <c r="B312" s="30"/>
    </row>
    <row r="313" spans="2:2" x14ac:dyDescent="0.2">
      <c r="B313" s="30"/>
    </row>
    <row r="314" spans="2:2" x14ac:dyDescent="0.2">
      <c r="B314" s="30"/>
    </row>
    <row r="315" spans="2:2" x14ac:dyDescent="0.2">
      <c r="B315" s="30"/>
    </row>
    <row r="316" spans="2:2" x14ac:dyDescent="0.2">
      <c r="B316" s="30"/>
    </row>
    <row r="317" spans="2:2" x14ac:dyDescent="0.2">
      <c r="B317" s="30"/>
    </row>
    <row r="318" spans="2:2" x14ac:dyDescent="0.2">
      <c r="B318" s="30"/>
    </row>
    <row r="319" spans="2:2" x14ac:dyDescent="0.2">
      <c r="B319" s="30"/>
    </row>
    <row r="320" spans="2:2" x14ac:dyDescent="0.2">
      <c r="B320" s="30"/>
    </row>
    <row r="321" spans="2:2" x14ac:dyDescent="0.2">
      <c r="B321" s="30"/>
    </row>
    <row r="322" spans="2:2" x14ac:dyDescent="0.2">
      <c r="B322" s="30"/>
    </row>
    <row r="323" spans="2:2" x14ac:dyDescent="0.2">
      <c r="B323" s="30"/>
    </row>
    <row r="324" spans="2:2" x14ac:dyDescent="0.2">
      <c r="B324" s="30"/>
    </row>
    <row r="325" spans="2:2" x14ac:dyDescent="0.2">
      <c r="B325" s="30"/>
    </row>
    <row r="326" spans="2:2" x14ac:dyDescent="0.2">
      <c r="B326" s="30"/>
    </row>
    <row r="327" spans="2:2" x14ac:dyDescent="0.2">
      <c r="B327" s="30"/>
    </row>
    <row r="328" spans="2:2" x14ac:dyDescent="0.2">
      <c r="B328" s="30"/>
    </row>
    <row r="329" spans="2:2" x14ac:dyDescent="0.2">
      <c r="B329" s="30"/>
    </row>
    <row r="330" spans="2:2" x14ac:dyDescent="0.2">
      <c r="B330" s="30"/>
    </row>
    <row r="331" spans="2:2" x14ac:dyDescent="0.2">
      <c r="B331" s="30"/>
    </row>
    <row r="332" spans="2:2" x14ac:dyDescent="0.2">
      <c r="B332" s="30"/>
    </row>
    <row r="333" spans="2:2" x14ac:dyDescent="0.2">
      <c r="B333" s="30"/>
    </row>
    <row r="334" spans="2:2" x14ac:dyDescent="0.2">
      <c r="B334" s="30"/>
    </row>
    <row r="335" spans="2:2" x14ac:dyDescent="0.2">
      <c r="B335" s="30"/>
    </row>
    <row r="336" spans="2:2" x14ac:dyDescent="0.2">
      <c r="B336" s="30"/>
    </row>
    <row r="337" spans="2:2" x14ac:dyDescent="0.2">
      <c r="B337" s="30"/>
    </row>
    <row r="338" spans="2:2" x14ac:dyDescent="0.2">
      <c r="B338" s="30"/>
    </row>
    <row r="339" spans="2:2" x14ac:dyDescent="0.2">
      <c r="B339" s="30"/>
    </row>
    <row r="340" spans="2:2" x14ac:dyDescent="0.2">
      <c r="B340" s="30"/>
    </row>
    <row r="341" spans="2:2" x14ac:dyDescent="0.2">
      <c r="B341" s="30"/>
    </row>
    <row r="342" spans="2:2" x14ac:dyDescent="0.2">
      <c r="B342" s="30"/>
    </row>
    <row r="343" spans="2:2" x14ac:dyDescent="0.2">
      <c r="B343" s="30"/>
    </row>
    <row r="344" spans="2:2" x14ac:dyDescent="0.2">
      <c r="B344" s="30"/>
    </row>
    <row r="345" spans="2:2" x14ac:dyDescent="0.2">
      <c r="B345" s="30"/>
    </row>
    <row r="346" spans="2:2" x14ac:dyDescent="0.2">
      <c r="B346" s="30"/>
    </row>
    <row r="347" spans="2:2" x14ac:dyDescent="0.2">
      <c r="B347" s="30"/>
    </row>
    <row r="348" spans="2:2" x14ac:dyDescent="0.2">
      <c r="B348" s="30"/>
    </row>
    <row r="349" spans="2:2" x14ac:dyDescent="0.2">
      <c r="B349" s="30"/>
    </row>
    <row r="350" spans="2:2" x14ac:dyDescent="0.2">
      <c r="B350" s="30"/>
    </row>
    <row r="351" spans="2:2" x14ac:dyDescent="0.2">
      <c r="B351" s="30"/>
    </row>
    <row r="352" spans="2:2" x14ac:dyDescent="0.2">
      <c r="B352" s="30"/>
    </row>
    <row r="353" spans="2:2" x14ac:dyDescent="0.2">
      <c r="B353" s="30"/>
    </row>
    <row r="354" spans="2:2" x14ac:dyDescent="0.2">
      <c r="B354" s="30"/>
    </row>
    <row r="355" spans="2:2" x14ac:dyDescent="0.2">
      <c r="B355" s="30"/>
    </row>
    <row r="356" spans="2:2" x14ac:dyDescent="0.2">
      <c r="B356" s="30"/>
    </row>
    <row r="357" spans="2:2" x14ac:dyDescent="0.2">
      <c r="B357" s="30"/>
    </row>
    <row r="358" spans="2:2" x14ac:dyDescent="0.2">
      <c r="B358" s="30"/>
    </row>
    <row r="359" spans="2:2" x14ac:dyDescent="0.2">
      <c r="B359" s="30"/>
    </row>
    <row r="360" spans="2:2" x14ac:dyDescent="0.2">
      <c r="B360" s="30"/>
    </row>
    <row r="361" spans="2:2" x14ac:dyDescent="0.2">
      <c r="B361" s="30"/>
    </row>
    <row r="362" spans="2:2" x14ac:dyDescent="0.2">
      <c r="B362" s="30"/>
    </row>
    <row r="363" spans="2:2" x14ac:dyDescent="0.2">
      <c r="B363" s="30"/>
    </row>
    <row r="364" spans="2:2" x14ac:dyDescent="0.2">
      <c r="B364" s="30"/>
    </row>
    <row r="365" spans="2:2" x14ac:dyDescent="0.2">
      <c r="B365" s="30"/>
    </row>
    <row r="366" spans="2:2" x14ac:dyDescent="0.2">
      <c r="B366" s="30"/>
    </row>
    <row r="367" spans="2:2" x14ac:dyDescent="0.2">
      <c r="B367" s="30"/>
    </row>
    <row r="368" spans="2:2" x14ac:dyDescent="0.2">
      <c r="B368" s="30"/>
    </row>
    <row r="369" spans="2:2" x14ac:dyDescent="0.2">
      <c r="B369" s="30"/>
    </row>
    <row r="370" spans="2:2" x14ac:dyDescent="0.2">
      <c r="B370" s="30"/>
    </row>
    <row r="371" spans="2:2" x14ac:dyDescent="0.2">
      <c r="B371" s="30"/>
    </row>
    <row r="372" spans="2:2" x14ac:dyDescent="0.2">
      <c r="B372" s="30"/>
    </row>
    <row r="373" spans="2:2" x14ac:dyDescent="0.2">
      <c r="B373" s="30"/>
    </row>
    <row r="374" spans="2:2" x14ac:dyDescent="0.2">
      <c r="B374" s="30"/>
    </row>
    <row r="375" spans="2:2" x14ac:dyDescent="0.2">
      <c r="B375" s="30"/>
    </row>
    <row r="376" spans="2:2" x14ac:dyDescent="0.2">
      <c r="B376" s="30"/>
    </row>
    <row r="377" spans="2:2" x14ac:dyDescent="0.2">
      <c r="B377" s="30"/>
    </row>
    <row r="378" spans="2:2" x14ac:dyDescent="0.2">
      <c r="B378" s="30"/>
    </row>
    <row r="379" spans="2:2" x14ac:dyDescent="0.2">
      <c r="B379" s="30"/>
    </row>
    <row r="380" spans="2:2" x14ac:dyDescent="0.2">
      <c r="B380" s="30"/>
    </row>
    <row r="381" spans="2:2" x14ac:dyDescent="0.2">
      <c r="B381" s="30"/>
    </row>
    <row r="382" spans="2:2" x14ac:dyDescent="0.2">
      <c r="B382" s="30"/>
    </row>
    <row r="383" spans="2:2" x14ac:dyDescent="0.2">
      <c r="B383" s="30"/>
    </row>
    <row r="384" spans="2:2" x14ac:dyDescent="0.2">
      <c r="B384" s="30"/>
    </row>
    <row r="385" spans="2:2" x14ac:dyDescent="0.2">
      <c r="B385" s="30"/>
    </row>
    <row r="386" spans="2:2" x14ac:dyDescent="0.2">
      <c r="B386" s="30"/>
    </row>
    <row r="387" spans="2:2" x14ac:dyDescent="0.2">
      <c r="B387" s="30"/>
    </row>
    <row r="388" spans="2:2" x14ac:dyDescent="0.2">
      <c r="B388" s="30"/>
    </row>
    <row r="389" spans="2:2" x14ac:dyDescent="0.2">
      <c r="B389" s="30"/>
    </row>
    <row r="390" spans="2:2" x14ac:dyDescent="0.2">
      <c r="B390" s="30"/>
    </row>
    <row r="391" spans="2:2" x14ac:dyDescent="0.2">
      <c r="B391" s="30"/>
    </row>
    <row r="392" spans="2:2" x14ac:dyDescent="0.2">
      <c r="B392" s="30"/>
    </row>
    <row r="393" spans="2:2" x14ac:dyDescent="0.2">
      <c r="B393" s="30"/>
    </row>
    <row r="394" spans="2:2" x14ac:dyDescent="0.2">
      <c r="B394" s="30"/>
    </row>
    <row r="395" spans="2:2" x14ac:dyDescent="0.2">
      <c r="B395" s="30"/>
    </row>
    <row r="396" spans="2:2" x14ac:dyDescent="0.2">
      <c r="B396" s="30"/>
    </row>
    <row r="397" spans="2:2" x14ac:dyDescent="0.2">
      <c r="B397" s="30"/>
    </row>
    <row r="398" spans="2:2" x14ac:dyDescent="0.2">
      <c r="B398" s="30"/>
    </row>
    <row r="399" spans="2:2" x14ac:dyDescent="0.2">
      <c r="B399" s="30"/>
    </row>
    <row r="400" spans="2:2" x14ac:dyDescent="0.2">
      <c r="B400" s="30"/>
    </row>
    <row r="401" spans="2:2" x14ac:dyDescent="0.2">
      <c r="B401" s="30"/>
    </row>
    <row r="402" spans="2:2" x14ac:dyDescent="0.2">
      <c r="B402" s="30"/>
    </row>
    <row r="403" spans="2:2" x14ac:dyDescent="0.2">
      <c r="B403" s="30"/>
    </row>
    <row r="404" spans="2:2" x14ac:dyDescent="0.2">
      <c r="B404" s="30"/>
    </row>
    <row r="405" spans="2:2" x14ac:dyDescent="0.2">
      <c r="B405" s="30"/>
    </row>
    <row r="406" spans="2:2" x14ac:dyDescent="0.2">
      <c r="B406" s="30"/>
    </row>
    <row r="407" spans="2:2" x14ac:dyDescent="0.2">
      <c r="B407" s="30"/>
    </row>
    <row r="408" spans="2:2" x14ac:dyDescent="0.2">
      <c r="B408" s="30"/>
    </row>
    <row r="409" spans="2:2" x14ac:dyDescent="0.2">
      <c r="B409" s="30"/>
    </row>
    <row r="410" spans="2:2" x14ac:dyDescent="0.2">
      <c r="B410" s="30"/>
    </row>
    <row r="411" spans="2:2" x14ac:dyDescent="0.2">
      <c r="B411" s="30"/>
    </row>
    <row r="412" spans="2:2" x14ac:dyDescent="0.2">
      <c r="B412" s="30"/>
    </row>
    <row r="413" spans="2:2" x14ac:dyDescent="0.2">
      <c r="B413" s="30"/>
    </row>
    <row r="414" spans="2:2" x14ac:dyDescent="0.2">
      <c r="B414" s="30"/>
    </row>
    <row r="415" spans="2:2" x14ac:dyDescent="0.2">
      <c r="B415" s="30"/>
    </row>
    <row r="416" spans="2:2" x14ac:dyDescent="0.2">
      <c r="B416" s="30"/>
    </row>
    <row r="417" spans="2:2" x14ac:dyDescent="0.2">
      <c r="B417" s="30"/>
    </row>
    <row r="418" spans="2:2" x14ac:dyDescent="0.2">
      <c r="B418" s="30"/>
    </row>
    <row r="419" spans="2:2" x14ac:dyDescent="0.2">
      <c r="B419" s="30"/>
    </row>
    <row r="420" spans="2:2" x14ac:dyDescent="0.2">
      <c r="B420" s="30"/>
    </row>
    <row r="421" spans="2:2" x14ac:dyDescent="0.2">
      <c r="B421" s="30"/>
    </row>
    <row r="422" spans="2:2" x14ac:dyDescent="0.2">
      <c r="B422" s="30"/>
    </row>
    <row r="423" spans="2:2" x14ac:dyDescent="0.2">
      <c r="B423" s="30"/>
    </row>
    <row r="424" spans="2:2" x14ac:dyDescent="0.2">
      <c r="B424" s="30"/>
    </row>
    <row r="425" spans="2:2" x14ac:dyDescent="0.2">
      <c r="B425" s="30"/>
    </row>
    <row r="426" spans="2:2" x14ac:dyDescent="0.2">
      <c r="B426" s="30"/>
    </row>
    <row r="427" spans="2:2" x14ac:dyDescent="0.2">
      <c r="B427" s="30"/>
    </row>
    <row r="428" spans="2:2" x14ac:dyDescent="0.2">
      <c r="B428" s="30"/>
    </row>
    <row r="429" spans="2:2" x14ac:dyDescent="0.2">
      <c r="B429" s="30"/>
    </row>
    <row r="430" spans="2:2" x14ac:dyDescent="0.2">
      <c r="B430" s="30"/>
    </row>
    <row r="431" spans="2:2" x14ac:dyDescent="0.2">
      <c r="B431" s="30"/>
    </row>
    <row r="432" spans="2:2" x14ac:dyDescent="0.2">
      <c r="B432" s="30"/>
    </row>
    <row r="433" spans="2:2" x14ac:dyDescent="0.2">
      <c r="B433" s="30"/>
    </row>
    <row r="434" spans="2:2" x14ac:dyDescent="0.2">
      <c r="B434" s="30"/>
    </row>
    <row r="435" spans="2:2" x14ac:dyDescent="0.2">
      <c r="B435" s="30"/>
    </row>
    <row r="436" spans="2:2" x14ac:dyDescent="0.2">
      <c r="B436" s="30"/>
    </row>
    <row r="437" spans="2:2" x14ac:dyDescent="0.2">
      <c r="B437" s="30"/>
    </row>
    <row r="438" spans="2:2" x14ac:dyDescent="0.2">
      <c r="B438" s="30"/>
    </row>
    <row r="439" spans="2:2" x14ac:dyDescent="0.2">
      <c r="B439" s="30"/>
    </row>
    <row r="440" spans="2:2" x14ac:dyDescent="0.2">
      <c r="B440" s="30"/>
    </row>
    <row r="441" spans="2:2" x14ac:dyDescent="0.2">
      <c r="B441" s="30"/>
    </row>
    <row r="442" spans="2:2" x14ac:dyDescent="0.2">
      <c r="B442" s="30"/>
    </row>
    <row r="443" spans="2:2" x14ac:dyDescent="0.2">
      <c r="B443" s="30"/>
    </row>
    <row r="444" spans="2:2" x14ac:dyDescent="0.2">
      <c r="B444" s="30"/>
    </row>
    <row r="445" spans="2:2" x14ac:dyDescent="0.2">
      <c r="B445" s="30"/>
    </row>
    <row r="446" spans="2:2" x14ac:dyDescent="0.2">
      <c r="B446" s="30"/>
    </row>
    <row r="447" spans="2:2" x14ac:dyDescent="0.2">
      <c r="B447" s="30"/>
    </row>
    <row r="448" spans="2:2" x14ac:dyDescent="0.2">
      <c r="B448" s="30"/>
    </row>
    <row r="449" spans="2:2" x14ac:dyDescent="0.2">
      <c r="B449" s="30"/>
    </row>
    <row r="450" spans="2:2" x14ac:dyDescent="0.2">
      <c r="B450" s="30"/>
    </row>
    <row r="451" spans="2:2" x14ac:dyDescent="0.2">
      <c r="B451" s="30"/>
    </row>
    <row r="452" spans="2:2" x14ac:dyDescent="0.2">
      <c r="B452" s="30"/>
    </row>
    <row r="453" spans="2:2" x14ac:dyDescent="0.2">
      <c r="B453" s="30"/>
    </row>
    <row r="454" spans="2:2" x14ac:dyDescent="0.2">
      <c r="B454" s="30"/>
    </row>
    <row r="455" spans="2:2" x14ac:dyDescent="0.2">
      <c r="B455" s="30"/>
    </row>
    <row r="456" spans="2:2" x14ac:dyDescent="0.2">
      <c r="B456" s="30"/>
    </row>
    <row r="457" spans="2:2" x14ac:dyDescent="0.2">
      <c r="B457" s="30"/>
    </row>
    <row r="458" spans="2:2" x14ac:dyDescent="0.2">
      <c r="B458" s="30"/>
    </row>
    <row r="459" spans="2:2" x14ac:dyDescent="0.2">
      <c r="B459" s="30"/>
    </row>
    <row r="460" spans="2:2" x14ac:dyDescent="0.2">
      <c r="B460" s="30"/>
    </row>
    <row r="461" spans="2:2" x14ac:dyDescent="0.2">
      <c r="B461" s="30"/>
    </row>
    <row r="462" spans="2:2" x14ac:dyDescent="0.2">
      <c r="B462" s="30"/>
    </row>
    <row r="463" spans="2:2" x14ac:dyDescent="0.2">
      <c r="B463" s="30"/>
    </row>
    <row r="464" spans="2:2" x14ac:dyDescent="0.2">
      <c r="B464" s="30"/>
    </row>
    <row r="465" spans="2:2" x14ac:dyDescent="0.2">
      <c r="B465" s="30"/>
    </row>
    <row r="466" spans="2:2" x14ac:dyDescent="0.2">
      <c r="B466" s="30"/>
    </row>
    <row r="467" spans="2:2" x14ac:dyDescent="0.2">
      <c r="B467" s="30"/>
    </row>
    <row r="468" spans="2:2" x14ac:dyDescent="0.2">
      <c r="B468" s="30"/>
    </row>
    <row r="469" spans="2:2" x14ac:dyDescent="0.2">
      <c r="B469" s="30"/>
    </row>
    <row r="470" spans="2:2" x14ac:dyDescent="0.2">
      <c r="B470" s="30"/>
    </row>
    <row r="471" spans="2:2" x14ac:dyDescent="0.2">
      <c r="B471" s="30"/>
    </row>
    <row r="472" spans="2:2" x14ac:dyDescent="0.2">
      <c r="B472" s="30"/>
    </row>
    <row r="473" spans="2:2" x14ac:dyDescent="0.2">
      <c r="B473" s="30"/>
    </row>
    <row r="474" spans="2:2" x14ac:dyDescent="0.2">
      <c r="B474" s="30"/>
    </row>
    <row r="475" spans="2:2" x14ac:dyDescent="0.2">
      <c r="B475" s="30"/>
    </row>
    <row r="476" spans="2:2" x14ac:dyDescent="0.2">
      <c r="B476" s="30"/>
    </row>
    <row r="477" spans="2:2" x14ac:dyDescent="0.2">
      <c r="B477" s="30"/>
    </row>
    <row r="478" spans="2:2" x14ac:dyDescent="0.2">
      <c r="B478" s="30"/>
    </row>
    <row r="479" spans="2:2" x14ac:dyDescent="0.2">
      <c r="B479" s="30"/>
    </row>
    <row r="480" spans="2:2" x14ac:dyDescent="0.2">
      <c r="B480" s="30"/>
    </row>
    <row r="481" spans="2:2" x14ac:dyDescent="0.2">
      <c r="B481" s="30"/>
    </row>
    <row r="482" spans="2:2" x14ac:dyDescent="0.2">
      <c r="B482" s="30"/>
    </row>
    <row r="483" spans="2:2" x14ac:dyDescent="0.2">
      <c r="B483" s="30"/>
    </row>
    <row r="484" spans="2:2" x14ac:dyDescent="0.2">
      <c r="B484" s="30"/>
    </row>
    <row r="485" spans="2:2" x14ac:dyDescent="0.2">
      <c r="B485" s="30"/>
    </row>
    <row r="486" spans="2:2" x14ac:dyDescent="0.2">
      <c r="B486" s="30"/>
    </row>
    <row r="487" spans="2:2" x14ac:dyDescent="0.2">
      <c r="B487" s="30"/>
    </row>
    <row r="488" spans="2:2" x14ac:dyDescent="0.2">
      <c r="B488" s="30"/>
    </row>
    <row r="489" spans="2:2" x14ac:dyDescent="0.2">
      <c r="B489" s="30"/>
    </row>
    <row r="490" spans="2:2" x14ac:dyDescent="0.2">
      <c r="B490" s="30"/>
    </row>
    <row r="491" spans="2:2" x14ac:dyDescent="0.2">
      <c r="B491" s="30"/>
    </row>
    <row r="492" spans="2:2" x14ac:dyDescent="0.2">
      <c r="B492" s="30"/>
    </row>
    <row r="493" spans="2:2" x14ac:dyDescent="0.2">
      <c r="B493" s="30"/>
    </row>
    <row r="494" spans="2:2" x14ac:dyDescent="0.2">
      <c r="B494" s="30"/>
    </row>
    <row r="495" spans="2:2" x14ac:dyDescent="0.2">
      <c r="B495" s="30"/>
    </row>
    <row r="496" spans="2:2" x14ac:dyDescent="0.2">
      <c r="B496" s="30"/>
    </row>
    <row r="497" spans="2:2" x14ac:dyDescent="0.2">
      <c r="B497" s="30"/>
    </row>
    <row r="498" spans="2:2" x14ac:dyDescent="0.2">
      <c r="B498" s="30"/>
    </row>
    <row r="499" spans="2:2" x14ac:dyDescent="0.2">
      <c r="B499" s="30"/>
    </row>
    <row r="500" spans="2:2" x14ac:dyDescent="0.2">
      <c r="B500" s="30"/>
    </row>
    <row r="501" spans="2:2" x14ac:dyDescent="0.2">
      <c r="B501" s="30"/>
    </row>
    <row r="502" spans="2:2" x14ac:dyDescent="0.2">
      <c r="B502" s="30"/>
    </row>
    <row r="503" spans="2:2" x14ac:dyDescent="0.2">
      <c r="B503" s="30"/>
    </row>
    <row r="504" spans="2:2" x14ac:dyDescent="0.2">
      <c r="B504" s="30"/>
    </row>
    <row r="505" spans="2:2" x14ac:dyDescent="0.2">
      <c r="B505" s="30"/>
    </row>
    <row r="506" spans="2:2" x14ac:dyDescent="0.2">
      <c r="B506" s="30"/>
    </row>
    <row r="507" spans="2:2" x14ac:dyDescent="0.2">
      <c r="B507" s="30"/>
    </row>
    <row r="508" spans="2:2" x14ac:dyDescent="0.2">
      <c r="B508" s="30"/>
    </row>
    <row r="509" spans="2:2" x14ac:dyDescent="0.2">
      <c r="B509" s="30"/>
    </row>
    <row r="510" spans="2:2" x14ac:dyDescent="0.2">
      <c r="B510" s="30"/>
    </row>
    <row r="511" spans="2:2" x14ac:dyDescent="0.2">
      <c r="B511" s="30"/>
    </row>
    <row r="512" spans="2:2" x14ac:dyDescent="0.2">
      <c r="B512" s="30"/>
    </row>
    <row r="513" spans="2:2" x14ac:dyDescent="0.2">
      <c r="B513" s="30"/>
    </row>
    <row r="514" spans="2:2" x14ac:dyDescent="0.2">
      <c r="B514" s="30"/>
    </row>
    <row r="515" spans="2:2" x14ac:dyDescent="0.2">
      <c r="B515" s="30"/>
    </row>
    <row r="516" spans="2:2" x14ac:dyDescent="0.2">
      <c r="B516" s="30"/>
    </row>
    <row r="517" spans="2:2" x14ac:dyDescent="0.2">
      <c r="B517" s="30"/>
    </row>
    <row r="518" spans="2:2" x14ac:dyDescent="0.2">
      <c r="B518" s="30"/>
    </row>
    <row r="519" spans="2:2" x14ac:dyDescent="0.2">
      <c r="B519" s="30"/>
    </row>
    <row r="520" spans="2:2" x14ac:dyDescent="0.2">
      <c r="B520" s="30"/>
    </row>
    <row r="521" spans="2:2" x14ac:dyDescent="0.2">
      <c r="B521" s="30"/>
    </row>
    <row r="522" spans="2:2" x14ac:dyDescent="0.2">
      <c r="B522" s="30"/>
    </row>
    <row r="523" spans="2:2" x14ac:dyDescent="0.2">
      <c r="B523" s="30"/>
    </row>
    <row r="524" spans="2:2" x14ac:dyDescent="0.2">
      <c r="B524" s="30"/>
    </row>
    <row r="525" spans="2:2" x14ac:dyDescent="0.2">
      <c r="B525" s="30"/>
    </row>
    <row r="526" spans="2:2" x14ac:dyDescent="0.2">
      <c r="B526" s="30"/>
    </row>
    <row r="527" spans="2:2" x14ac:dyDescent="0.2">
      <c r="B527" s="30"/>
    </row>
    <row r="528" spans="2:2" x14ac:dyDescent="0.2">
      <c r="B528" s="30"/>
    </row>
    <row r="529" spans="2:2" x14ac:dyDescent="0.2">
      <c r="B529" s="30"/>
    </row>
    <row r="530" spans="2:2" x14ac:dyDescent="0.2">
      <c r="B530" s="30"/>
    </row>
    <row r="531" spans="2:2" x14ac:dyDescent="0.2">
      <c r="B531" s="30"/>
    </row>
    <row r="532" spans="2:2" x14ac:dyDescent="0.2">
      <c r="B532" s="30"/>
    </row>
    <row r="533" spans="2:2" x14ac:dyDescent="0.2">
      <c r="B533" s="30"/>
    </row>
    <row r="534" spans="2:2" x14ac:dyDescent="0.2">
      <c r="B534" s="30"/>
    </row>
    <row r="535" spans="2:2" x14ac:dyDescent="0.2">
      <c r="B535" s="30"/>
    </row>
    <row r="536" spans="2:2" x14ac:dyDescent="0.2">
      <c r="B536" s="30"/>
    </row>
    <row r="537" spans="2:2" x14ac:dyDescent="0.2">
      <c r="B537" s="30"/>
    </row>
    <row r="538" spans="2:2" x14ac:dyDescent="0.2">
      <c r="B538" s="30"/>
    </row>
    <row r="539" spans="2:2" x14ac:dyDescent="0.2">
      <c r="B539" s="30"/>
    </row>
    <row r="540" spans="2:2" x14ac:dyDescent="0.2">
      <c r="B540" s="30"/>
    </row>
    <row r="541" spans="2:2" x14ac:dyDescent="0.2">
      <c r="B541" s="30"/>
    </row>
    <row r="542" spans="2:2" x14ac:dyDescent="0.2">
      <c r="B542" s="30"/>
    </row>
    <row r="543" spans="2:2" x14ac:dyDescent="0.2">
      <c r="B543" s="30"/>
    </row>
    <row r="544" spans="2:2" x14ac:dyDescent="0.2">
      <c r="B544" s="30"/>
    </row>
    <row r="545" spans="2:2" x14ac:dyDescent="0.2">
      <c r="B545" s="30"/>
    </row>
    <row r="546" spans="2:2" x14ac:dyDescent="0.2">
      <c r="B546" s="30"/>
    </row>
    <row r="547" spans="2:2" x14ac:dyDescent="0.2">
      <c r="B547" s="30"/>
    </row>
    <row r="548" spans="2:2" x14ac:dyDescent="0.2">
      <c r="B548" s="30"/>
    </row>
    <row r="549" spans="2:2" x14ac:dyDescent="0.2">
      <c r="B549" s="30"/>
    </row>
    <row r="550" spans="2:2" x14ac:dyDescent="0.2">
      <c r="B550" s="30"/>
    </row>
    <row r="551" spans="2:2" x14ac:dyDescent="0.2">
      <c r="B551" s="30"/>
    </row>
    <row r="552" spans="2:2" x14ac:dyDescent="0.2">
      <c r="B552" s="30"/>
    </row>
    <row r="553" spans="2:2" x14ac:dyDescent="0.2">
      <c r="B553" s="30"/>
    </row>
    <row r="554" spans="2:2" x14ac:dyDescent="0.2">
      <c r="B554" s="30"/>
    </row>
    <row r="555" spans="2:2" x14ac:dyDescent="0.2">
      <c r="B555" s="30"/>
    </row>
    <row r="556" spans="2:2" x14ac:dyDescent="0.2">
      <c r="B556" s="30"/>
    </row>
    <row r="557" spans="2:2" x14ac:dyDescent="0.2">
      <c r="B557" s="30"/>
    </row>
    <row r="558" spans="2:2" x14ac:dyDescent="0.2">
      <c r="B558" s="30"/>
    </row>
    <row r="559" spans="2:2" x14ac:dyDescent="0.2">
      <c r="B559" s="30"/>
    </row>
    <row r="560" spans="2:2" x14ac:dyDescent="0.2">
      <c r="B560" s="30"/>
    </row>
    <row r="561" spans="2:2" x14ac:dyDescent="0.2">
      <c r="B561" s="30"/>
    </row>
    <row r="562" spans="2:2" x14ac:dyDescent="0.2">
      <c r="B562" s="30"/>
    </row>
    <row r="563" spans="2:2" x14ac:dyDescent="0.2">
      <c r="B563" s="30"/>
    </row>
    <row r="564" spans="2:2" x14ac:dyDescent="0.2">
      <c r="B564" s="30"/>
    </row>
    <row r="565" spans="2:2" x14ac:dyDescent="0.2">
      <c r="B565" s="30"/>
    </row>
    <row r="566" spans="2:2" x14ac:dyDescent="0.2">
      <c r="B566" s="30"/>
    </row>
    <row r="567" spans="2:2" x14ac:dyDescent="0.2">
      <c r="B567" s="30"/>
    </row>
    <row r="568" spans="2:2" x14ac:dyDescent="0.2">
      <c r="B568" s="30"/>
    </row>
    <row r="569" spans="2:2" x14ac:dyDescent="0.2">
      <c r="B569" s="30"/>
    </row>
    <row r="570" spans="2:2" x14ac:dyDescent="0.2">
      <c r="B570" s="30"/>
    </row>
    <row r="571" spans="2:2" x14ac:dyDescent="0.2">
      <c r="B571" s="30"/>
    </row>
    <row r="572" spans="2:2" x14ac:dyDescent="0.2">
      <c r="B572" s="30"/>
    </row>
    <row r="573" spans="2:2" x14ac:dyDescent="0.2">
      <c r="B573" s="30"/>
    </row>
    <row r="574" spans="2:2" x14ac:dyDescent="0.2">
      <c r="B574" s="30"/>
    </row>
    <row r="575" spans="2:2" x14ac:dyDescent="0.2">
      <c r="B575" s="30"/>
    </row>
    <row r="576" spans="2:2" x14ac:dyDescent="0.2">
      <c r="B576" s="30"/>
    </row>
    <row r="577" spans="2:2" x14ac:dyDescent="0.2">
      <c r="B577" s="30"/>
    </row>
    <row r="578" spans="2:2" x14ac:dyDescent="0.2">
      <c r="B578" s="30"/>
    </row>
    <row r="579" spans="2:2" x14ac:dyDescent="0.2">
      <c r="B579" s="30"/>
    </row>
    <row r="580" spans="2:2" x14ac:dyDescent="0.2">
      <c r="B580" s="30"/>
    </row>
    <row r="581" spans="2:2" x14ac:dyDescent="0.2">
      <c r="B581" s="30"/>
    </row>
    <row r="582" spans="2:2" x14ac:dyDescent="0.2">
      <c r="B582" s="30"/>
    </row>
    <row r="583" spans="2:2" x14ac:dyDescent="0.2">
      <c r="B583" s="30"/>
    </row>
    <row r="584" spans="2:2" x14ac:dyDescent="0.2">
      <c r="B584" s="30"/>
    </row>
    <row r="585" spans="2:2" x14ac:dyDescent="0.2">
      <c r="B585" s="30"/>
    </row>
    <row r="586" spans="2:2" x14ac:dyDescent="0.2">
      <c r="B586" s="30"/>
    </row>
    <row r="587" spans="2:2" x14ac:dyDescent="0.2">
      <c r="B587" s="30"/>
    </row>
    <row r="588" spans="2:2" x14ac:dyDescent="0.2">
      <c r="B588" s="30"/>
    </row>
    <row r="589" spans="2:2" x14ac:dyDescent="0.2">
      <c r="B589" s="30"/>
    </row>
    <row r="590" spans="2:2" x14ac:dyDescent="0.2">
      <c r="B590" s="30"/>
    </row>
    <row r="591" spans="2:2" x14ac:dyDescent="0.2">
      <c r="B591" s="30"/>
    </row>
    <row r="592" spans="2:2" x14ac:dyDescent="0.2">
      <c r="B592" s="30"/>
    </row>
    <row r="593" spans="2:2" x14ac:dyDescent="0.2">
      <c r="B593" s="30"/>
    </row>
    <row r="594" spans="2:2" x14ac:dyDescent="0.2">
      <c r="B594" s="30"/>
    </row>
    <row r="595" spans="2:2" x14ac:dyDescent="0.2">
      <c r="B595" s="30"/>
    </row>
    <row r="596" spans="2:2" x14ac:dyDescent="0.2">
      <c r="B596" s="30"/>
    </row>
    <row r="597" spans="2:2" x14ac:dyDescent="0.2">
      <c r="B597" s="30"/>
    </row>
    <row r="598" spans="2:2" x14ac:dyDescent="0.2">
      <c r="B598" s="30"/>
    </row>
    <row r="599" spans="2:2" x14ac:dyDescent="0.2">
      <c r="B599" s="30"/>
    </row>
    <row r="600" spans="2:2" x14ac:dyDescent="0.2">
      <c r="B600" s="30"/>
    </row>
    <row r="601" spans="2:2" x14ac:dyDescent="0.2">
      <c r="B601" s="30"/>
    </row>
    <row r="602" spans="2:2" x14ac:dyDescent="0.2">
      <c r="B602" s="30"/>
    </row>
    <row r="603" spans="2:2" x14ac:dyDescent="0.2">
      <c r="B603" s="30"/>
    </row>
    <row r="604" spans="2:2" x14ac:dyDescent="0.2">
      <c r="B604" s="30"/>
    </row>
    <row r="605" spans="2:2" x14ac:dyDescent="0.2">
      <c r="B605" s="30"/>
    </row>
    <row r="606" spans="2:2" x14ac:dyDescent="0.2">
      <c r="B606" s="30"/>
    </row>
    <row r="607" spans="2:2" x14ac:dyDescent="0.2">
      <c r="B607" s="30"/>
    </row>
    <row r="608" spans="2:2" x14ac:dyDescent="0.2">
      <c r="B608" s="30"/>
    </row>
    <row r="609" spans="2:2" x14ac:dyDescent="0.2">
      <c r="B609" s="30"/>
    </row>
    <row r="610" spans="2:2" x14ac:dyDescent="0.2">
      <c r="B610" s="30"/>
    </row>
    <row r="611" spans="2:2" x14ac:dyDescent="0.2">
      <c r="B611" s="30"/>
    </row>
    <row r="612" spans="2:2" x14ac:dyDescent="0.2">
      <c r="B612" s="30"/>
    </row>
    <row r="613" spans="2:2" x14ac:dyDescent="0.2">
      <c r="B613" s="30"/>
    </row>
    <row r="614" spans="2:2" x14ac:dyDescent="0.2">
      <c r="B614" s="30"/>
    </row>
    <row r="615" spans="2:2" x14ac:dyDescent="0.2">
      <c r="B615" s="30"/>
    </row>
    <row r="616" spans="2:2" x14ac:dyDescent="0.2">
      <c r="B616" s="30"/>
    </row>
    <row r="617" spans="2:2" x14ac:dyDescent="0.2">
      <c r="B617" s="30"/>
    </row>
    <row r="618" spans="2:2" x14ac:dyDescent="0.2">
      <c r="B618" s="30"/>
    </row>
    <row r="619" spans="2:2" x14ac:dyDescent="0.2">
      <c r="B619" s="30"/>
    </row>
    <row r="620" spans="2:2" x14ac:dyDescent="0.2">
      <c r="B620" s="30"/>
    </row>
    <row r="621" spans="2:2" x14ac:dyDescent="0.2">
      <c r="B621" s="30"/>
    </row>
    <row r="622" spans="2:2" x14ac:dyDescent="0.2">
      <c r="B622" s="30"/>
    </row>
    <row r="623" spans="2:2" x14ac:dyDescent="0.2">
      <c r="B623" s="30"/>
    </row>
    <row r="624" spans="2:2" x14ac:dyDescent="0.2">
      <c r="B624" s="30"/>
    </row>
    <row r="625" spans="2:2" x14ac:dyDescent="0.2">
      <c r="B625" s="30"/>
    </row>
    <row r="626" spans="2:2" x14ac:dyDescent="0.2">
      <c r="B626" s="30"/>
    </row>
    <row r="627" spans="2:2" x14ac:dyDescent="0.2">
      <c r="B627" s="30"/>
    </row>
    <row r="628" spans="2:2" x14ac:dyDescent="0.2">
      <c r="B628" s="30"/>
    </row>
    <row r="629" spans="2:2" x14ac:dyDescent="0.2">
      <c r="B629" s="30"/>
    </row>
    <row r="630" spans="2:2" x14ac:dyDescent="0.2">
      <c r="B630" s="30"/>
    </row>
    <row r="631" spans="2:2" x14ac:dyDescent="0.2">
      <c r="B631" s="30"/>
    </row>
    <row r="632" spans="2:2" x14ac:dyDescent="0.2">
      <c r="B632" s="30"/>
    </row>
    <row r="633" spans="2:2" x14ac:dyDescent="0.2">
      <c r="B633" s="30"/>
    </row>
    <row r="634" spans="2:2" x14ac:dyDescent="0.2">
      <c r="B634" s="30"/>
    </row>
    <row r="635" spans="2:2" x14ac:dyDescent="0.2">
      <c r="B635" s="30"/>
    </row>
    <row r="636" spans="2:2" x14ac:dyDescent="0.2">
      <c r="B636" s="30"/>
    </row>
    <row r="637" spans="2:2" x14ac:dyDescent="0.2">
      <c r="B637" s="30"/>
    </row>
    <row r="638" spans="2:2" x14ac:dyDescent="0.2">
      <c r="B638" s="30"/>
    </row>
    <row r="639" spans="2:2" x14ac:dyDescent="0.2">
      <c r="B639" s="30"/>
    </row>
    <row r="640" spans="2:2" x14ac:dyDescent="0.2">
      <c r="B640" s="30"/>
    </row>
    <row r="641" spans="2:2" x14ac:dyDescent="0.2">
      <c r="B641" s="30"/>
    </row>
    <row r="642" spans="2:2" x14ac:dyDescent="0.2">
      <c r="B642" s="30"/>
    </row>
    <row r="643" spans="2:2" x14ac:dyDescent="0.2">
      <c r="B643" s="30"/>
    </row>
    <row r="644" spans="2:2" x14ac:dyDescent="0.2">
      <c r="B644" s="30"/>
    </row>
    <row r="645" spans="2:2" x14ac:dyDescent="0.2">
      <c r="B645" s="30"/>
    </row>
    <row r="646" spans="2:2" x14ac:dyDescent="0.2">
      <c r="B646" s="30"/>
    </row>
    <row r="647" spans="2:2" x14ac:dyDescent="0.2">
      <c r="B647" s="30"/>
    </row>
    <row r="648" spans="2:2" x14ac:dyDescent="0.2">
      <c r="B648" s="30"/>
    </row>
    <row r="649" spans="2:2" x14ac:dyDescent="0.2">
      <c r="B649" s="30"/>
    </row>
    <row r="650" spans="2:2" x14ac:dyDescent="0.2">
      <c r="B650" s="30"/>
    </row>
    <row r="651" spans="2:2" x14ac:dyDescent="0.2">
      <c r="B651" s="30"/>
    </row>
    <row r="652" spans="2:2" x14ac:dyDescent="0.2">
      <c r="B652" s="30"/>
    </row>
    <row r="653" spans="2:2" x14ac:dyDescent="0.2">
      <c r="B653" s="30"/>
    </row>
    <row r="654" spans="2:2" x14ac:dyDescent="0.2">
      <c r="B654" s="30"/>
    </row>
    <row r="655" spans="2:2" x14ac:dyDescent="0.2">
      <c r="B655" s="30"/>
    </row>
    <row r="656" spans="2:2" x14ac:dyDescent="0.2">
      <c r="B656" s="30"/>
    </row>
    <row r="657" spans="2:2" x14ac:dyDescent="0.2">
      <c r="B657" s="30"/>
    </row>
    <row r="658" spans="2:2" x14ac:dyDescent="0.2">
      <c r="B658" s="30"/>
    </row>
    <row r="659" spans="2:2" x14ac:dyDescent="0.2">
      <c r="B659" s="30"/>
    </row>
    <row r="660" spans="2:2" x14ac:dyDescent="0.2">
      <c r="B660" s="30"/>
    </row>
    <row r="661" spans="2:2" x14ac:dyDescent="0.2">
      <c r="B661" s="30"/>
    </row>
    <row r="662" spans="2:2" x14ac:dyDescent="0.2">
      <c r="B662" s="30"/>
    </row>
    <row r="663" spans="2:2" x14ac:dyDescent="0.2">
      <c r="B663" s="30"/>
    </row>
    <row r="664" spans="2:2" x14ac:dyDescent="0.2">
      <c r="B664" s="30"/>
    </row>
    <row r="665" spans="2:2" x14ac:dyDescent="0.2">
      <c r="B665" s="30"/>
    </row>
    <row r="666" spans="2:2" x14ac:dyDescent="0.2">
      <c r="B666" s="30"/>
    </row>
    <row r="667" spans="2:2" x14ac:dyDescent="0.2">
      <c r="B667" s="30"/>
    </row>
    <row r="668" spans="2:2" x14ac:dyDescent="0.2">
      <c r="B668" s="30"/>
    </row>
    <row r="669" spans="2:2" x14ac:dyDescent="0.2">
      <c r="B669" s="30"/>
    </row>
    <row r="670" spans="2:2" x14ac:dyDescent="0.2">
      <c r="B670" s="30"/>
    </row>
    <row r="671" spans="2:2" x14ac:dyDescent="0.2">
      <c r="B671" s="30"/>
    </row>
    <row r="672" spans="2:2" x14ac:dyDescent="0.2">
      <c r="B672" s="30"/>
    </row>
    <row r="673" spans="2:2" x14ac:dyDescent="0.2">
      <c r="B673" s="30"/>
    </row>
    <row r="674" spans="2:2" x14ac:dyDescent="0.2">
      <c r="B674" s="30"/>
    </row>
    <row r="675" spans="2:2" x14ac:dyDescent="0.2">
      <c r="B675" s="30"/>
    </row>
    <row r="676" spans="2:2" x14ac:dyDescent="0.2">
      <c r="B676" s="30"/>
    </row>
    <row r="677" spans="2:2" x14ac:dyDescent="0.2">
      <c r="B677" s="30"/>
    </row>
    <row r="678" spans="2:2" x14ac:dyDescent="0.2">
      <c r="B678" s="30"/>
    </row>
    <row r="679" spans="2:2" x14ac:dyDescent="0.2">
      <c r="B679" s="30"/>
    </row>
    <row r="680" spans="2:2" x14ac:dyDescent="0.2">
      <c r="B680" s="30"/>
    </row>
    <row r="681" spans="2:2" x14ac:dyDescent="0.2">
      <c r="B681" s="30"/>
    </row>
    <row r="682" spans="2:2" x14ac:dyDescent="0.2">
      <c r="B682" s="30"/>
    </row>
    <row r="683" spans="2:2" x14ac:dyDescent="0.2">
      <c r="B683" s="30"/>
    </row>
    <row r="684" spans="2:2" x14ac:dyDescent="0.2">
      <c r="B684" s="30"/>
    </row>
    <row r="685" spans="2:2" x14ac:dyDescent="0.2">
      <c r="B685" s="30"/>
    </row>
    <row r="686" spans="2:2" x14ac:dyDescent="0.2">
      <c r="B686" s="30"/>
    </row>
    <row r="687" spans="2:2" x14ac:dyDescent="0.2">
      <c r="B687" s="30"/>
    </row>
    <row r="688" spans="2:2" x14ac:dyDescent="0.2">
      <c r="B688" s="30"/>
    </row>
    <row r="689" spans="2:2" x14ac:dyDescent="0.2">
      <c r="B689" s="30"/>
    </row>
    <row r="690" spans="2:2" x14ac:dyDescent="0.2">
      <c r="B690" s="30"/>
    </row>
    <row r="691" spans="2:2" x14ac:dyDescent="0.2">
      <c r="B691" s="30"/>
    </row>
    <row r="692" spans="2:2" x14ac:dyDescent="0.2">
      <c r="B692" s="30"/>
    </row>
    <row r="693" spans="2:2" x14ac:dyDescent="0.2">
      <c r="B693" s="30"/>
    </row>
    <row r="694" spans="2:2" x14ac:dyDescent="0.2">
      <c r="B694" s="30"/>
    </row>
    <row r="695" spans="2:2" x14ac:dyDescent="0.2">
      <c r="B695" s="30"/>
    </row>
    <row r="696" spans="2:2" x14ac:dyDescent="0.2">
      <c r="B696" s="30"/>
    </row>
    <row r="697" spans="2:2" x14ac:dyDescent="0.2">
      <c r="B697" s="30"/>
    </row>
    <row r="698" spans="2:2" x14ac:dyDescent="0.2">
      <c r="B698" s="30"/>
    </row>
    <row r="699" spans="2:2" x14ac:dyDescent="0.2">
      <c r="B699" s="30"/>
    </row>
    <row r="700" spans="2:2" x14ac:dyDescent="0.2">
      <c r="B700" s="30"/>
    </row>
    <row r="701" spans="2:2" x14ac:dyDescent="0.2">
      <c r="B701" s="30"/>
    </row>
    <row r="702" spans="2:2" x14ac:dyDescent="0.2">
      <c r="B702" s="30"/>
    </row>
    <row r="703" spans="2:2" x14ac:dyDescent="0.2">
      <c r="B703" s="30"/>
    </row>
    <row r="704" spans="2:2" x14ac:dyDescent="0.2">
      <c r="B704" s="30"/>
    </row>
    <row r="705" spans="2:2" x14ac:dyDescent="0.2">
      <c r="B705" s="30"/>
    </row>
    <row r="706" spans="2:2" x14ac:dyDescent="0.2">
      <c r="B706" s="30"/>
    </row>
    <row r="707" spans="2:2" x14ac:dyDescent="0.2">
      <c r="B707" s="30"/>
    </row>
    <row r="708" spans="2:2" x14ac:dyDescent="0.2">
      <c r="B708" s="30"/>
    </row>
    <row r="709" spans="2:2" x14ac:dyDescent="0.2">
      <c r="B709" s="30"/>
    </row>
    <row r="710" spans="2:2" x14ac:dyDescent="0.2">
      <c r="B710" s="30"/>
    </row>
    <row r="711" spans="2:2" x14ac:dyDescent="0.2">
      <c r="B711" s="30"/>
    </row>
    <row r="712" spans="2:2" x14ac:dyDescent="0.2">
      <c r="B712" s="30"/>
    </row>
    <row r="713" spans="2:2" x14ac:dyDescent="0.2">
      <c r="B713" s="30"/>
    </row>
    <row r="714" spans="2:2" x14ac:dyDescent="0.2">
      <c r="B714" s="30"/>
    </row>
    <row r="715" spans="2:2" x14ac:dyDescent="0.2">
      <c r="B715" s="30"/>
    </row>
    <row r="716" spans="2:2" x14ac:dyDescent="0.2">
      <c r="B716" s="30"/>
    </row>
    <row r="717" spans="2:2" x14ac:dyDescent="0.2">
      <c r="B717" s="30"/>
    </row>
    <row r="718" spans="2:2" x14ac:dyDescent="0.2">
      <c r="B718" s="30"/>
    </row>
    <row r="719" spans="2:2" x14ac:dyDescent="0.2">
      <c r="B719" s="30"/>
    </row>
    <row r="720" spans="2:2" x14ac:dyDescent="0.2">
      <c r="B720" s="30"/>
    </row>
    <row r="721" spans="2:2" x14ac:dyDescent="0.2">
      <c r="B721" s="30"/>
    </row>
    <row r="722" spans="2:2" x14ac:dyDescent="0.2">
      <c r="B722" s="30"/>
    </row>
    <row r="723" spans="2:2" x14ac:dyDescent="0.2">
      <c r="B723" s="30"/>
    </row>
    <row r="724" spans="2:2" x14ac:dyDescent="0.2">
      <c r="B724" s="30"/>
    </row>
    <row r="725" spans="2:2" x14ac:dyDescent="0.2">
      <c r="B725" s="30"/>
    </row>
    <row r="726" spans="2:2" x14ac:dyDescent="0.2">
      <c r="B726" s="30"/>
    </row>
    <row r="727" spans="2:2" x14ac:dyDescent="0.2">
      <c r="B727" s="30"/>
    </row>
    <row r="728" spans="2:2" x14ac:dyDescent="0.2">
      <c r="B728" s="30"/>
    </row>
    <row r="729" spans="2:2" x14ac:dyDescent="0.2">
      <c r="B729" s="30"/>
    </row>
    <row r="730" spans="2:2" x14ac:dyDescent="0.2">
      <c r="B730" s="30"/>
    </row>
    <row r="731" spans="2:2" x14ac:dyDescent="0.2">
      <c r="B731" s="30"/>
    </row>
    <row r="732" spans="2:2" x14ac:dyDescent="0.2">
      <c r="B732" s="30"/>
    </row>
    <row r="733" spans="2:2" x14ac:dyDescent="0.2">
      <c r="B733" s="30"/>
    </row>
    <row r="734" spans="2:2" x14ac:dyDescent="0.2">
      <c r="B734" s="30"/>
    </row>
    <row r="735" spans="2:2" x14ac:dyDescent="0.2">
      <c r="B735" s="30"/>
    </row>
    <row r="736" spans="2:2" x14ac:dyDescent="0.2">
      <c r="B736" s="30"/>
    </row>
    <row r="737" spans="2:2" x14ac:dyDescent="0.2">
      <c r="B737" s="30"/>
    </row>
    <row r="738" spans="2:2" x14ac:dyDescent="0.2">
      <c r="B738" s="30"/>
    </row>
    <row r="739" spans="2:2" x14ac:dyDescent="0.2">
      <c r="B739" s="30"/>
    </row>
    <row r="740" spans="2:2" x14ac:dyDescent="0.2">
      <c r="B740" s="30"/>
    </row>
    <row r="741" spans="2:2" x14ac:dyDescent="0.2">
      <c r="B741" s="30"/>
    </row>
    <row r="742" spans="2:2" x14ac:dyDescent="0.2">
      <c r="B742" s="30"/>
    </row>
    <row r="743" spans="2:2" x14ac:dyDescent="0.2">
      <c r="B743" s="30"/>
    </row>
    <row r="744" spans="2:2" x14ac:dyDescent="0.2">
      <c r="B744" s="30"/>
    </row>
    <row r="745" spans="2:2" x14ac:dyDescent="0.2">
      <c r="B745" s="30"/>
    </row>
    <row r="746" spans="2:2" x14ac:dyDescent="0.2">
      <c r="B746" s="30"/>
    </row>
    <row r="747" spans="2:2" x14ac:dyDescent="0.2">
      <c r="B747" s="30"/>
    </row>
    <row r="748" spans="2:2" x14ac:dyDescent="0.2">
      <c r="B748" s="30"/>
    </row>
    <row r="749" spans="2:2" x14ac:dyDescent="0.2">
      <c r="B749" s="30"/>
    </row>
    <row r="750" spans="2:2" x14ac:dyDescent="0.2">
      <c r="B750" s="30"/>
    </row>
    <row r="751" spans="2:2" x14ac:dyDescent="0.2">
      <c r="B751" s="30"/>
    </row>
    <row r="752" spans="2:2" x14ac:dyDescent="0.2">
      <c r="B752" s="30"/>
    </row>
    <row r="753" spans="2:2" x14ac:dyDescent="0.2">
      <c r="B753" s="30"/>
    </row>
    <row r="754" spans="2:2" x14ac:dyDescent="0.2">
      <c r="B754" s="30"/>
    </row>
    <row r="755" spans="2:2" x14ac:dyDescent="0.2">
      <c r="B755" s="30"/>
    </row>
    <row r="756" spans="2:2" x14ac:dyDescent="0.2">
      <c r="B756" s="30"/>
    </row>
    <row r="757" spans="2:2" x14ac:dyDescent="0.2">
      <c r="B757" s="30"/>
    </row>
    <row r="758" spans="2:2" x14ac:dyDescent="0.2">
      <c r="B758" s="30"/>
    </row>
    <row r="759" spans="2:2" x14ac:dyDescent="0.2">
      <c r="B759" s="30"/>
    </row>
    <row r="760" spans="2:2" x14ac:dyDescent="0.2">
      <c r="B760" s="30"/>
    </row>
    <row r="761" spans="2:2" x14ac:dyDescent="0.2">
      <c r="B761" s="30"/>
    </row>
    <row r="762" spans="2:2" x14ac:dyDescent="0.2">
      <c r="B762" s="30"/>
    </row>
    <row r="763" spans="2:2" x14ac:dyDescent="0.2">
      <c r="B763" s="30"/>
    </row>
    <row r="764" spans="2:2" x14ac:dyDescent="0.2">
      <c r="B764" s="30"/>
    </row>
    <row r="765" spans="2:2" x14ac:dyDescent="0.2">
      <c r="B765" s="30"/>
    </row>
    <row r="766" spans="2:2" x14ac:dyDescent="0.2">
      <c r="B766" s="30"/>
    </row>
    <row r="767" spans="2:2" x14ac:dyDescent="0.2">
      <c r="B767" s="30"/>
    </row>
    <row r="768" spans="2:2" x14ac:dyDescent="0.2">
      <c r="B768" s="30"/>
    </row>
    <row r="769" spans="2:2" x14ac:dyDescent="0.2">
      <c r="B769" s="30"/>
    </row>
    <row r="770" spans="2:2" x14ac:dyDescent="0.2">
      <c r="B770" s="30"/>
    </row>
    <row r="771" spans="2:2" x14ac:dyDescent="0.2">
      <c r="B771" s="30"/>
    </row>
    <row r="772" spans="2:2" x14ac:dyDescent="0.2">
      <c r="B772" s="30"/>
    </row>
    <row r="773" spans="2:2" x14ac:dyDescent="0.2">
      <c r="B773" s="30"/>
    </row>
    <row r="774" spans="2:2" x14ac:dyDescent="0.2">
      <c r="B774" s="30"/>
    </row>
    <row r="775" spans="2:2" x14ac:dyDescent="0.2">
      <c r="B775" s="30"/>
    </row>
    <row r="776" spans="2:2" x14ac:dyDescent="0.2">
      <c r="B776" s="30"/>
    </row>
    <row r="777" spans="2:2" x14ac:dyDescent="0.2">
      <c r="B777" s="30"/>
    </row>
    <row r="778" spans="2:2" x14ac:dyDescent="0.2">
      <c r="B778" s="30"/>
    </row>
    <row r="779" spans="2:2" x14ac:dyDescent="0.2">
      <c r="B779" s="30"/>
    </row>
    <row r="780" spans="2:2" x14ac:dyDescent="0.2">
      <c r="B780" s="30"/>
    </row>
    <row r="781" spans="2:2" x14ac:dyDescent="0.2">
      <c r="B781" s="30"/>
    </row>
    <row r="782" spans="2:2" x14ac:dyDescent="0.2">
      <c r="B782" s="30"/>
    </row>
    <row r="783" spans="2:2" x14ac:dyDescent="0.2">
      <c r="B783" s="30"/>
    </row>
    <row r="784" spans="2:2" x14ac:dyDescent="0.2">
      <c r="B784" s="30"/>
    </row>
    <row r="785" spans="2:2" x14ac:dyDescent="0.2">
      <c r="B785" s="30"/>
    </row>
    <row r="786" spans="2:2" x14ac:dyDescent="0.2">
      <c r="B786" s="30"/>
    </row>
    <row r="787" spans="2:2" x14ac:dyDescent="0.2">
      <c r="B787" s="30"/>
    </row>
    <row r="788" spans="2:2" x14ac:dyDescent="0.2">
      <c r="B788" s="30"/>
    </row>
    <row r="789" spans="2:2" x14ac:dyDescent="0.2">
      <c r="B789" s="30"/>
    </row>
    <row r="790" spans="2:2" x14ac:dyDescent="0.2">
      <c r="B790" s="30"/>
    </row>
    <row r="791" spans="2:2" x14ac:dyDescent="0.2">
      <c r="B791" s="30"/>
    </row>
    <row r="792" spans="2:2" x14ac:dyDescent="0.2">
      <c r="B792" s="30"/>
    </row>
    <row r="793" spans="2:2" x14ac:dyDescent="0.2">
      <c r="B793" s="30"/>
    </row>
    <row r="794" spans="2:2" x14ac:dyDescent="0.2">
      <c r="B794" s="30"/>
    </row>
    <row r="795" spans="2:2" x14ac:dyDescent="0.2">
      <c r="B795" s="30"/>
    </row>
    <row r="796" spans="2:2" x14ac:dyDescent="0.2">
      <c r="B796" s="30"/>
    </row>
    <row r="797" spans="2:2" x14ac:dyDescent="0.2">
      <c r="B797" s="30"/>
    </row>
    <row r="798" spans="2:2" x14ac:dyDescent="0.2">
      <c r="B798" s="30"/>
    </row>
    <row r="799" spans="2:2" x14ac:dyDescent="0.2">
      <c r="B799" s="30"/>
    </row>
    <row r="800" spans="2:2" x14ac:dyDescent="0.2">
      <c r="B800" s="30"/>
    </row>
    <row r="801" spans="2:2" x14ac:dyDescent="0.2">
      <c r="B801" s="30"/>
    </row>
    <row r="802" spans="2:2" x14ac:dyDescent="0.2">
      <c r="B802" s="30"/>
    </row>
    <row r="803" spans="2:2" x14ac:dyDescent="0.2">
      <c r="B803" s="30"/>
    </row>
    <row r="804" spans="2:2" x14ac:dyDescent="0.2">
      <c r="B804" s="30"/>
    </row>
    <row r="805" spans="2:2" x14ac:dyDescent="0.2">
      <c r="B805" s="30"/>
    </row>
    <row r="806" spans="2:2" x14ac:dyDescent="0.2">
      <c r="B806" s="30"/>
    </row>
    <row r="807" spans="2:2" x14ac:dyDescent="0.2">
      <c r="B807" s="30"/>
    </row>
    <row r="808" spans="2:2" x14ac:dyDescent="0.2">
      <c r="B808" s="30"/>
    </row>
    <row r="809" spans="2:2" x14ac:dyDescent="0.2">
      <c r="B809" s="30"/>
    </row>
    <row r="810" spans="2:2" x14ac:dyDescent="0.2">
      <c r="B810" s="30"/>
    </row>
    <row r="811" spans="2:2" x14ac:dyDescent="0.2">
      <c r="B811" s="30"/>
    </row>
    <row r="812" spans="2:2" x14ac:dyDescent="0.2">
      <c r="B812" s="30"/>
    </row>
    <row r="813" spans="2:2" x14ac:dyDescent="0.2">
      <c r="B813" s="30"/>
    </row>
    <row r="814" spans="2:2" x14ac:dyDescent="0.2">
      <c r="B814" s="30"/>
    </row>
    <row r="815" spans="2:2" x14ac:dyDescent="0.2">
      <c r="B815" s="30"/>
    </row>
    <row r="816" spans="2:2" x14ac:dyDescent="0.2">
      <c r="B816" s="30"/>
    </row>
    <row r="817" spans="2:2" x14ac:dyDescent="0.2">
      <c r="B817" s="30"/>
    </row>
    <row r="818" spans="2:2" x14ac:dyDescent="0.2">
      <c r="B818" s="30"/>
    </row>
    <row r="819" spans="2:2" x14ac:dyDescent="0.2">
      <c r="B819" s="30"/>
    </row>
    <row r="820" spans="2:2" x14ac:dyDescent="0.2">
      <c r="B820" s="30"/>
    </row>
    <row r="821" spans="2:2" x14ac:dyDescent="0.2">
      <c r="B821" s="30"/>
    </row>
    <row r="822" spans="2:2" x14ac:dyDescent="0.2">
      <c r="B822" s="30"/>
    </row>
    <row r="823" spans="2:2" x14ac:dyDescent="0.2">
      <c r="B823" s="30"/>
    </row>
    <row r="824" spans="2:2" x14ac:dyDescent="0.2">
      <c r="B824" s="30"/>
    </row>
    <row r="825" spans="2:2" x14ac:dyDescent="0.2">
      <c r="B825" s="30"/>
    </row>
    <row r="826" spans="2:2" x14ac:dyDescent="0.2">
      <c r="B826" s="30"/>
    </row>
    <row r="827" spans="2:2" x14ac:dyDescent="0.2">
      <c r="B827" s="30"/>
    </row>
    <row r="828" spans="2:2" x14ac:dyDescent="0.2">
      <c r="B828" s="30"/>
    </row>
    <row r="829" spans="2:2" x14ac:dyDescent="0.2">
      <c r="B829" s="30"/>
    </row>
    <row r="830" spans="2:2" x14ac:dyDescent="0.2">
      <c r="B830" s="30"/>
    </row>
    <row r="831" spans="2:2" x14ac:dyDescent="0.2">
      <c r="B831" s="30"/>
    </row>
    <row r="832" spans="2:2" x14ac:dyDescent="0.2">
      <c r="B832" s="30"/>
    </row>
    <row r="833" spans="2:2" x14ac:dyDescent="0.2">
      <c r="B833" s="30"/>
    </row>
    <row r="834" spans="2:2" x14ac:dyDescent="0.2">
      <c r="B834" s="30"/>
    </row>
    <row r="835" spans="2:2" x14ac:dyDescent="0.2">
      <c r="B835" s="30"/>
    </row>
    <row r="836" spans="2:2" x14ac:dyDescent="0.2">
      <c r="B836" s="30"/>
    </row>
    <row r="837" spans="2:2" x14ac:dyDescent="0.2">
      <c r="B837" s="30"/>
    </row>
    <row r="838" spans="2:2" x14ac:dyDescent="0.2">
      <c r="B838" s="30"/>
    </row>
    <row r="839" spans="2:2" x14ac:dyDescent="0.2">
      <c r="B839" s="30"/>
    </row>
    <row r="840" spans="2:2" x14ac:dyDescent="0.2">
      <c r="B840" s="30"/>
    </row>
    <row r="841" spans="2:2" x14ac:dyDescent="0.2">
      <c r="B841" s="30"/>
    </row>
    <row r="842" spans="2:2" x14ac:dyDescent="0.2">
      <c r="B842" s="30"/>
    </row>
    <row r="843" spans="2:2" x14ac:dyDescent="0.2">
      <c r="B843" s="30"/>
    </row>
    <row r="844" spans="2:2" x14ac:dyDescent="0.2">
      <c r="B844" s="30"/>
    </row>
    <row r="845" spans="2:2" x14ac:dyDescent="0.2">
      <c r="B845" s="30"/>
    </row>
    <row r="846" spans="2:2" x14ac:dyDescent="0.2">
      <c r="B846" s="30"/>
    </row>
    <row r="847" spans="2:2" x14ac:dyDescent="0.2">
      <c r="B847" s="30"/>
    </row>
    <row r="848" spans="2:2" x14ac:dyDescent="0.2">
      <c r="B848" s="30"/>
    </row>
    <row r="849" spans="2:2" x14ac:dyDescent="0.2">
      <c r="B849" s="30"/>
    </row>
    <row r="850" spans="2:2" x14ac:dyDescent="0.2">
      <c r="B850" s="30"/>
    </row>
    <row r="851" spans="2:2" x14ac:dyDescent="0.2">
      <c r="B851" s="30"/>
    </row>
    <row r="852" spans="2:2" x14ac:dyDescent="0.2">
      <c r="B852" s="30"/>
    </row>
    <row r="853" spans="2:2" x14ac:dyDescent="0.2">
      <c r="B853" s="30"/>
    </row>
    <row r="854" spans="2:2" x14ac:dyDescent="0.2">
      <c r="B854" s="30"/>
    </row>
    <row r="855" spans="2:2" x14ac:dyDescent="0.2">
      <c r="B855" s="30"/>
    </row>
    <row r="856" spans="2:2" x14ac:dyDescent="0.2">
      <c r="B856" s="30"/>
    </row>
    <row r="857" spans="2:2" x14ac:dyDescent="0.2">
      <c r="B857" s="30"/>
    </row>
    <row r="858" spans="2:2" x14ac:dyDescent="0.2">
      <c r="B858" s="30"/>
    </row>
    <row r="859" spans="2:2" x14ac:dyDescent="0.2">
      <c r="B859" s="30"/>
    </row>
    <row r="860" spans="2:2" x14ac:dyDescent="0.2">
      <c r="B860" s="30"/>
    </row>
    <row r="861" spans="2:2" x14ac:dyDescent="0.2">
      <c r="B861" s="30"/>
    </row>
    <row r="862" spans="2:2" x14ac:dyDescent="0.2">
      <c r="B862" s="30"/>
    </row>
    <row r="863" spans="2:2" x14ac:dyDescent="0.2">
      <c r="B863" s="30"/>
    </row>
    <row r="864" spans="2:2" x14ac:dyDescent="0.2">
      <c r="B864" s="30"/>
    </row>
    <row r="865" spans="2:2" x14ac:dyDescent="0.2">
      <c r="B865" s="30"/>
    </row>
    <row r="866" spans="2:2" x14ac:dyDescent="0.2">
      <c r="B866" s="30"/>
    </row>
    <row r="867" spans="2:2" x14ac:dyDescent="0.2">
      <c r="B867" s="30"/>
    </row>
    <row r="868" spans="2:2" x14ac:dyDescent="0.2">
      <c r="B868" s="30"/>
    </row>
    <row r="869" spans="2:2" x14ac:dyDescent="0.2">
      <c r="B869" s="30"/>
    </row>
    <row r="870" spans="2:2" x14ac:dyDescent="0.2">
      <c r="B870" s="30"/>
    </row>
    <row r="871" spans="2:2" x14ac:dyDescent="0.2">
      <c r="B871" s="30"/>
    </row>
    <row r="872" spans="2:2" x14ac:dyDescent="0.2">
      <c r="B872" s="30"/>
    </row>
    <row r="873" spans="2:2" x14ac:dyDescent="0.2">
      <c r="B873" s="30"/>
    </row>
    <row r="874" spans="2:2" x14ac:dyDescent="0.2">
      <c r="B874" s="30"/>
    </row>
    <row r="875" spans="2:2" x14ac:dyDescent="0.2">
      <c r="B875" s="30"/>
    </row>
    <row r="876" spans="2:2" x14ac:dyDescent="0.2">
      <c r="B876" s="30"/>
    </row>
    <row r="877" spans="2:2" x14ac:dyDescent="0.2">
      <c r="B877" s="30"/>
    </row>
    <row r="878" spans="2:2" x14ac:dyDescent="0.2">
      <c r="B878" s="30"/>
    </row>
    <row r="879" spans="2:2" x14ac:dyDescent="0.2">
      <c r="B879" s="30"/>
    </row>
    <row r="880" spans="2:2" x14ac:dyDescent="0.2">
      <c r="B880" s="30"/>
    </row>
    <row r="881" spans="2:2" x14ac:dyDescent="0.2">
      <c r="B881" s="30"/>
    </row>
    <row r="882" spans="2:2" x14ac:dyDescent="0.2">
      <c r="B882" s="30"/>
    </row>
    <row r="883" spans="2:2" x14ac:dyDescent="0.2">
      <c r="B883" s="30"/>
    </row>
    <row r="884" spans="2:2" x14ac:dyDescent="0.2">
      <c r="B884" s="30"/>
    </row>
    <row r="885" spans="2:2" x14ac:dyDescent="0.2">
      <c r="B885" s="30"/>
    </row>
    <row r="886" spans="2:2" x14ac:dyDescent="0.2">
      <c r="B886" s="30"/>
    </row>
    <row r="887" spans="2:2" x14ac:dyDescent="0.2">
      <c r="B887" s="30"/>
    </row>
    <row r="888" spans="2:2" x14ac:dyDescent="0.2">
      <c r="B888" s="30"/>
    </row>
    <row r="889" spans="2:2" x14ac:dyDescent="0.2">
      <c r="B889" s="30"/>
    </row>
    <row r="890" spans="2:2" x14ac:dyDescent="0.2">
      <c r="B890" s="30"/>
    </row>
    <row r="891" spans="2:2" x14ac:dyDescent="0.2">
      <c r="B891" s="30"/>
    </row>
    <row r="892" spans="2:2" x14ac:dyDescent="0.2">
      <c r="B892" s="30"/>
    </row>
    <row r="893" spans="2:2" x14ac:dyDescent="0.2">
      <c r="B893" s="30"/>
    </row>
    <row r="894" spans="2:2" x14ac:dyDescent="0.2">
      <c r="B894" s="30"/>
    </row>
    <row r="895" spans="2:2" x14ac:dyDescent="0.2">
      <c r="B895" s="30"/>
    </row>
    <row r="896" spans="2:2" x14ac:dyDescent="0.2">
      <c r="B896" s="30"/>
    </row>
    <row r="897" spans="2:2" x14ac:dyDescent="0.2">
      <c r="B897" s="30"/>
    </row>
    <row r="898" spans="2:2" x14ac:dyDescent="0.2">
      <c r="B898" s="30"/>
    </row>
    <row r="899" spans="2:2" x14ac:dyDescent="0.2">
      <c r="B899" s="30"/>
    </row>
    <row r="900" spans="2:2" x14ac:dyDescent="0.2">
      <c r="B900" s="30"/>
    </row>
    <row r="901" spans="2:2" x14ac:dyDescent="0.2">
      <c r="B901" s="30"/>
    </row>
    <row r="902" spans="2:2" x14ac:dyDescent="0.2">
      <c r="B902" s="30"/>
    </row>
    <row r="903" spans="2:2" x14ac:dyDescent="0.2">
      <c r="B903" s="30"/>
    </row>
    <row r="904" spans="2:2" x14ac:dyDescent="0.2">
      <c r="B904" s="30"/>
    </row>
    <row r="905" spans="2:2" x14ac:dyDescent="0.2">
      <c r="B905" s="30"/>
    </row>
    <row r="906" spans="2:2" x14ac:dyDescent="0.2">
      <c r="B906" s="30"/>
    </row>
    <row r="907" spans="2:2" x14ac:dyDescent="0.2">
      <c r="B907" s="30"/>
    </row>
    <row r="908" spans="2:2" x14ac:dyDescent="0.2">
      <c r="B908" s="30"/>
    </row>
    <row r="909" spans="2:2" x14ac:dyDescent="0.2">
      <c r="B909" s="30"/>
    </row>
    <row r="910" spans="2:2" x14ac:dyDescent="0.2">
      <c r="B910" s="30"/>
    </row>
    <row r="911" spans="2:2" x14ac:dyDescent="0.2">
      <c r="B911" s="30"/>
    </row>
    <row r="912" spans="2:2" x14ac:dyDescent="0.2">
      <c r="B912" s="30"/>
    </row>
    <row r="913" spans="2:2" x14ac:dyDescent="0.2">
      <c r="B913" s="30"/>
    </row>
    <row r="914" spans="2:2" x14ac:dyDescent="0.2">
      <c r="B914" s="30"/>
    </row>
    <row r="915" spans="2:2" x14ac:dyDescent="0.2">
      <c r="B915" s="30"/>
    </row>
    <row r="916" spans="2:2" x14ac:dyDescent="0.2">
      <c r="B916" s="30"/>
    </row>
    <row r="917" spans="2:2" x14ac:dyDescent="0.2">
      <c r="B917" s="30"/>
    </row>
    <row r="918" spans="2:2" x14ac:dyDescent="0.2">
      <c r="B918" s="30"/>
    </row>
    <row r="919" spans="2:2" x14ac:dyDescent="0.2">
      <c r="B919" s="30"/>
    </row>
    <row r="920" spans="2:2" x14ac:dyDescent="0.2">
      <c r="B920" s="30"/>
    </row>
    <row r="921" spans="2:2" x14ac:dyDescent="0.2">
      <c r="B921" s="30"/>
    </row>
    <row r="922" spans="2:2" x14ac:dyDescent="0.2">
      <c r="B922" s="30"/>
    </row>
    <row r="923" spans="2:2" x14ac:dyDescent="0.2">
      <c r="B923" s="30"/>
    </row>
    <row r="924" spans="2:2" x14ac:dyDescent="0.2">
      <c r="B924" s="30"/>
    </row>
    <row r="925" spans="2:2" x14ac:dyDescent="0.2">
      <c r="B925" s="30"/>
    </row>
    <row r="926" spans="2:2" x14ac:dyDescent="0.2">
      <c r="B926" s="30"/>
    </row>
    <row r="927" spans="2:2" x14ac:dyDescent="0.2">
      <c r="B927" s="30"/>
    </row>
    <row r="928" spans="2:2" x14ac:dyDescent="0.2">
      <c r="B928" s="30"/>
    </row>
    <row r="929" spans="2:2" x14ac:dyDescent="0.2">
      <c r="B929" s="30"/>
    </row>
    <row r="930" spans="2:2" x14ac:dyDescent="0.2">
      <c r="B930" s="30"/>
    </row>
    <row r="931" spans="2:2" x14ac:dyDescent="0.2">
      <c r="B931" s="30"/>
    </row>
    <row r="932" spans="2:2" x14ac:dyDescent="0.2">
      <c r="B932" s="30"/>
    </row>
    <row r="933" spans="2:2" x14ac:dyDescent="0.2">
      <c r="B933" s="30"/>
    </row>
    <row r="934" spans="2:2" x14ac:dyDescent="0.2">
      <c r="B934" s="30"/>
    </row>
    <row r="935" spans="2:2" x14ac:dyDescent="0.2">
      <c r="B935" s="30"/>
    </row>
    <row r="936" spans="2:2" x14ac:dyDescent="0.2">
      <c r="B936" s="30"/>
    </row>
    <row r="937" spans="2:2" x14ac:dyDescent="0.2">
      <c r="B937" s="30"/>
    </row>
    <row r="938" spans="2:2" x14ac:dyDescent="0.2">
      <c r="B938" s="30"/>
    </row>
    <row r="939" spans="2:2" x14ac:dyDescent="0.2">
      <c r="B939" s="30"/>
    </row>
    <row r="940" spans="2:2" x14ac:dyDescent="0.2">
      <c r="B940" s="30"/>
    </row>
    <row r="941" spans="2:2" x14ac:dyDescent="0.2">
      <c r="B941" s="30"/>
    </row>
    <row r="942" spans="2:2" x14ac:dyDescent="0.2">
      <c r="B942" s="30"/>
    </row>
    <row r="943" spans="2:2" x14ac:dyDescent="0.2">
      <c r="B943" s="30"/>
    </row>
    <row r="944" spans="2:2" x14ac:dyDescent="0.2">
      <c r="B944" s="30"/>
    </row>
    <row r="945" spans="2:2" x14ac:dyDescent="0.2">
      <c r="B945" s="30"/>
    </row>
    <row r="946" spans="2:2" x14ac:dyDescent="0.2">
      <c r="B946" s="30"/>
    </row>
    <row r="947" spans="2:2" x14ac:dyDescent="0.2">
      <c r="B947" s="30"/>
    </row>
    <row r="948" spans="2:2" x14ac:dyDescent="0.2">
      <c r="B948" s="30"/>
    </row>
    <row r="949" spans="2:2" x14ac:dyDescent="0.2">
      <c r="B949" s="30"/>
    </row>
    <row r="950" spans="2:2" x14ac:dyDescent="0.2">
      <c r="B950" s="30"/>
    </row>
    <row r="951" spans="2:2" x14ac:dyDescent="0.2">
      <c r="B951" s="30"/>
    </row>
    <row r="952" spans="2:2" x14ac:dyDescent="0.2">
      <c r="B952" s="30"/>
    </row>
    <row r="953" spans="2:2" x14ac:dyDescent="0.2">
      <c r="B953" s="30"/>
    </row>
    <row r="954" spans="2:2" x14ac:dyDescent="0.2">
      <c r="B954" s="30"/>
    </row>
    <row r="955" spans="2:2" x14ac:dyDescent="0.2">
      <c r="B955" s="30"/>
    </row>
    <row r="956" spans="2:2" x14ac:dyDescent="0.2">
      <c r="B956" s="30"/>
    </row>
    <row r="957" spans="2:2" x14ac:dyDescent="0.2">
      <c r="B957" s="30"/>
    </row>
    <row r="958" spans="2:2" x14ac:dyDescent="0.2">
      <c r="B958" s="30"/>
    </row>
    <row r="959" spans="2:2" x14ac:dyDescent="0.2">
      <c r="B959" s="30"/>
    </row>
    <row r="960" spans="2:2" x14ac:dyDescent="0.2">
      <c r="B960" s="30"/>
    </row>
    <row r="961" spans="2:2" x14ac:dyDescent="0.2">
      <c r="B961" s="30"/>
    </row>
    <row r="962" spans="2:2" x14ac:dyDescent="0.2">
      <c r="B962" s="30"/>
    </row>
    <row r="963" spans="2:2" x14ac:dyDescent="0.2">
      <c r="B963" s="30"/>
    </row>
    <row r="964" spans="2:2" x14ac:dyDescent="0.2">
      <c r="B964" s="30"/>
    </row>
    <row r="965" spans="2:2" x14ac:dyDescent="0.2">
      <c r="B965" s="30"/>
    </row>
    <row r="966" spans="2:2" x14ac:dyDescent="0.2">
      <c r="B966" s="30"/>
    </row>
    <row r="967" spans="2:2" x14ac:dyDescent="0.2">
      <c r="B967" s="30"/>
    </row>
    <row r="968" spans="2:2" x14ac:dyDescent="0.2">
      <c r="B968" s="30"/>
    </row>
    <row r="969" spans="2:2" x14ac:dyDescent="0.2">
      <c r="B969" s="30"/>
    </row>
    <row r="970" spans="2:2" x14ac:dyDescent="0.2">
      <c r="B970" s="30"/>
    </row>
    <row r="971" spans="2:2" x14ac:dyDescent="0.2">
      <c r="B971" s="30"/>
    </row>
    <row r="972" spans="2:2" x14ac:dyDescent="0.2">
      <c r="B972" s="30"/>
    </row>
    <row r="973" spans="2:2" x14ac:dyDescent="0.2">
      <c r="B973" s="30"/>
    </row>
    <row r="974" spans="2:2" x14ac:dyDescent="0.2">
      <c r="B974" s="30"/>
    </row>
    <row r="975" spans="2:2" x14ac:dyDescent="0.2">
      <c r="B975" s="30"/>
    </row>
    <row r="976" spans="2:2" x14ac:dyDescent="0.2">
      <c r="B976" s="30"/>
    </row>
    <row r="977" spans="2:2" x14ac:dyDescent="0.2">
      <c r="B977" s="30"/>
    </row>
    <row r="978" spans="2:2" x14ac:dyDescent="0.2">
      <c r="B978" s="30"/>
    </row>
    <row r="979" spans="2:2" x14ac:dyDescent="0.2">
      <c r="B979" s="30"/>
    </row>
    <row r="980" spans="2:2" x14ac:dyDescent="0.2">
      <c r="B980" s="30"/>
    </row>
    <row r="981" spans="2:2" x14ac:dyDescent="0.2">
      <c r="B981" s="30"/>
    </row>
    <row r="982" spans="2:2" x14ac:dyDescent="0.2">
      <c r="B982" s="30"/>
    </row>
    <row r="983" spans="2:2" x14ac:dyDescent="0.2">
      <c r="B983" s="30"/>
    </row>
    <row r="984" spans="2:2" x14ac:dyDescent="0.2">
      <c r="B984" s="30"/>
    </row>
    <row r="985" spans="2:2" x14ac:dyDescent="0.2">
      <c r="B985" s="30"/>
    </row>
    <row r="986" spans="2:2" x14ac:dyDescent="0.2">
      <c r="B986" s="30"/>
    </row>
    <row r="987" spans="2:2" x14ac:dyDescent="0.2">
      <c r="B987" s="30"/>
    </row>
    <row r="988" spans="2:2" x14ac:dyDescent="0.2">
      <c r="B988" s="30"/>
    </row>
    <row r="989" spans="2:2" x14ac:dyDescent="0.2">
      <c r="B989" s="30"/>
    </row>
    <row r="990" spans="2:2" x14ac:dyDescent="0.2">
      <c r="B990" s="30"/>
    </row>
    <row r="991" spans="2:2" x14ac:dyDescent="0.2">
      <c r="B991" s="30"/>
    </row>
    <row r="992" spans="2:2" x14ac:dyDescent="0.2">
      <c r="B992" s="30"/>
    </row>
    <row r="993" spans="2:2" x14ac:dyDescent="0.2">
      <c r="B993" s="30"/>
    </row>
    <row r="994" spans="2:2" x14ac:dyDescent="0.2">
      <c r="B994" s="30"/>
    </row>
    <row r="995" spans="2:2" x14ac:dyDescent="0.2">
      <c r="B995" s="30"/>
    </row>
    <row r="996" spans="2:2" x14ac:dyDescent="0.2">
      <c r="B996" s="30"/>
    </row>
  </sheetData>
  <mergeCells count="4">
    <mergeCell ref="A1:G1"/>
    <mergeCell ref="A14:B14"/>
    <mergeCell ref="F14:G15"/>
    <mergeCell ref="A15:B15"/>
  </mergeCells>
  <dataValidations count="3">
    <dataValidation type="decimal" operator="equal" allowBlank="1" showDropDown="1" showInputMessage="1" showErrorMessage="1" prompt="La valeur de ce champ est égale à 0 ou il doit rester VIDE" sqref="E3:E13" xr:uid="{00000000-0002-0000-0400-000000000000}">
      <formula1>0</formula1>
    </dataValidation>
    <dataValidation type="decimal" operator="equal" allowBlank="1" showDropDown="1" showInputMessage="1" showErrorMessage="1" prompt="La valeur de ce champ est égale à 1 ou il doit rester VIDE" sqref="D3:D13" xr:uid="{00000000-0002-0000-0400-000001000000}">
      <formula1>1</formula1>
    </dataValidation>
    <dataValidation type="decimal" operator="equal" allowBlank="1" showDropDown="1" showInputMessage="1" showErrorMessage="1" prompt="La valeur de ce champ est égale à 2 ou il doit rester VIDE" sqref="C3:C13" xr:uid="{00000000-0002-0000-0400-000002000000}">
      <formula1>2</formula1>
    </dataValidation>
  </dataValidations>
  <hyperlinks>
    <hyperlink ref="G9" r:id="rId1" display="Checklist genre _x000a_Kit de mise en oeuvre genre" xr:uid="{00000000-0004-0000-0400-000000000000}"/>
  </hyperlinks>
  <pageMargins left="0.7" right="0.7" top="0.75" bottom="0.75" header="0" footer="0"/>
  <pageSetup scale="7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00FF"/>
    <pageSetUpPr fitToPage="1"/>
  </sheetPr>
  <dimension ref="A1:G1003"/>
  <sheetViews>
    <sheetView workbookViewId="0">
      <selection activeCell="F7" sqref="F7"/>
    </sheetView>
  </sheetViews>
  <sheetFormatPr baseColWidth="10" defaultColWidth="11.1640625" defaultRowHeight="16" x14ac:dyDescent="0.2"/>
  <cols>
    <col min="1" max="1" width="7.6640625" style="75" customWidth="1"/>
    <col min="2" max="2" width="56.6640625" customWidth="1"/>
    <col min="3" max="5" width="10.5" customWidth="1"/>
    <col min="6" max="6" width="33" customWidth="1"/>
    <col min="7" max="7" width="20.5" style="107" customWidth="1"/>
    <col min="8" max="8" width="26.1640625" customWidth="1"/>
    <col min="9" max="26" width="10.5" customWidth="1"/>
  </cols>
  <sheetData>
    <row r="1" spans="1:7" ht="17" customHeight="1" x14ac:dyDescent="0.25">
      <c r="A1" s="145" t="s">
        <v>205</v>
      </c>
      <c r="B1" s="131"/>
      <c r="C1" s="131"/>
      <c r="D1" s="131"/>
      <c r="E1" s="131"/>
      <c r="F1" s="131"/>
      <c r="G1" s="129"/>
    </row>
    <row r="2" spans="1:7" ht="20" x14ac:dyDescent="0.25">
      <c r="A2" s="70" t="s">
        <v>58</v>
      </c>
      <c r="B2" s="4" t="s">
        <v>189</v>
      </c>
      <c r="C2" s="5" t="s">
        <v>60</v>
      </c>
      <c r="D2" s="5" t="s">
        <v>61</v>
      </c>
      <c r="E2" s="5" t="s">
        <v>62</v>
      </c>
      <c r="F2" s="5" t="s">
        <v>190</v>
      </c>
      <c r="G2" s="4" t="s">
        <v>191</v>
      </c>
    </row>
    <row r="3" spans="1:7" ht="51" customHeight="1" x14ac:dyDescent="0.2">
      <c r="A3" s="78">
        <v>1</v>
      </c>
      <c r="B3" s="41" t="s">
        <v>206</v>
      </c>
      <c r="C3" s="34"/>
      <c r="D3" s="35"/>
      <c r="E3" s="36"/>
      <c r="F3" s="94"/>
      <c r="G3" s="101" t="s">
        <v>145</v>
      </c>
    </row>
    <row r="4" spans="1:7" ht="34" x14ac:dyDescent="0.2">
      <c r="A4" s="71">
        <f t="shared" ref="A4:A19" si="0">A3+1</f>
        <v>2</v>
      </c>
      <c r="B4" s="41" t="s">
        <v>207</v>
      </c>
      <c r="C4" s="34"/>
      <c r="D4" s="35"/>
      <c r="E4" s="36"/>
      <c r="F4" s="94"/>
      <c r="G4" s="102" t="s">
        <v>208</v>
      </c>
    </row>
    <row r="5" spans="1:7" ht="34" customHeight="1" x14ac:dyDescent="0.2">
      <c r="A5" s="71">
        <f t="shared" si="0"/>
        <v>3</v>
      </c>
      <c r="B5" s="41" t="s">
        <v>209</v>
      </c>
      <c r="C5" s="34"/>
      <c r="D5" s="35"/>
      <c r="E5" s="36"/>
      <c r="F5" s="94"/>
      <c r="G5" s="103"/>
    </row>
    <row r="6" spans="1:7" ht="34" x14ac:dyDescent="0.2">
      <c r="A6" s="71">
        <f t="shared" si="0"/>
        <v>4</v>
      </c>
      <c r="B6" s="37" t="s">
        <v>210</v>
      </c>
      <c r="C6" s="34"/>
      <c r="D6" s="35"/>
      <c r="E6" s="36"/>
      <c r="F6" s="94"/>
      <c r="G6" s="104" t="s">
        <v>171</v>
      </c>
    </row>
    <row r="7" spans="1:7" ht="68" customHeight="1" x14ac:dyDescent="0.2">
      <c r="A7" s="71">
        <f t="shared" si="0"/>
        <v>5</v>
      </c>
      <c r="B7" s="41" t="s">
        <v>211</v>
      </c>
      <c r="C7" s="34"/>
      <c r="D7" s="35"/>
      <c r="E7" s="36"/>
      <c r="F7" s="94"/>
      <c r="G7" s="104" t="s">
        <v>212</v>
      </c>
    </row>
    <row r="8" spans="1:7" ht="34" x14ac:dyDescent="0.2">
      <c r="A8" s="71">
        <f t="shared" si="0"/>
        <v>6</v>
      </c>
      <c r="B8" s="41" t="s">
        <v>213</v>
      </c>
      <c r="C8" s="34"/>
      <c r="D8" s="35"/>
      <c r="E8" s="36"/>
      <c r="F8" s="94"/>
      <c r="G8" s="102" t="s">
        <v>214</v>
      </c>
    </row>
    <row r="9" spans="1:7" ht="17" customHeight="1" x14ac:dyDescent="0.2">
      <c r="A9" s="71">
        <f t="shared" si="0"/>
        <v>7</v>
      </c>
      <c r="B9" s="37" t="s">
        <v>215</v>
      </c>
      <c r="C9" s="34"/>
      <c r="D9" s="35"/>
      <c r="E9" s="36"/>
      <c r="F9" s="94"/>
      <c r="G9" s="103"/>
    </row>
    <row r="10" spans="1:7" ht="34" x14ac:dyDescent="0.2">
      <c r="A10" s="71">
        <f t="shared" si="0"/>
        <v>8</v>
      </c>
      <c r="B10" s="37" t="s">
        <v>216</v>
      </c>
      <c r="C10" s="34"/>
      <c r="D10" s="35"/>
      <c r="E10" s="36"/>
      <c r="F10" s="94"/>
      <c r="G10" s="102" t="s">
        <v>217</v>
      </c>
    </row>
    <row r="11" spans="1:7" ht="17" customHeight="1" x14ac:dyDescent="0.2">
      <c r="A11" s="71">
        <f t="shared" si="0"/>
        <v>9</v>
      </c>
      <c r="B11" s="37" t="s">
        <v>218</v>
      </c>
      <c r="C11" s="34"/>
      <c r="D11" s="35"/>
      <c r="E11" s="36"/>
      <c r="F11" s="94"/>
      <c r="G11" s="103"/>
    </row>
    <row r="12" spans="1:7" ht="68" x14ac:dyDescent="0.2">
      <c r="A12" s="71">
        <f t="shared" si="0"/>
        <v>10</v>
      </c>
      <c r="B12" s="93" t="s">
        <v>219</v>
      </c>
      <c r="C12" s="34"/>
      <c r="D12" s="35"/>
      <c r="E12" s="36"/>
      <c r="F12" s="94"/>
      <c r="G12" s="103"/>
    </row>
    <row r="13" spans="1:7" ht="34" x14ac:dyDescent="0.2">
      <c r="A13" s="71">
        <f t="shared" si="0"/>
        <v>11</v>
      </c>
      <c r="B13" s="33" t="s">
        <v>220</v>
      </c>
      <c r="C13" s="34"/>
      <c r="D13" s="35"/>
      <c r="E13" s="36"/>
      <c r="F13" s="94"/>
      <c r="G13" s="103"/>
    </row>
    <row r="14" spans="1:7" ht="51" customHeight="1" x14ac:dyDescent="0.2">
      <c r="A14" s="71">
        <f t="shared" si="0"/>
        <v>12</v>
      </c>
      <c r="B14" s="42" t="s">
        <v>221</v>
      </c>
      <c r="C14" s="34"/>
      <c r="D14" s="35"/>
      <c r="E14" s="36"/>
      <c r="F14" s="94"/>
      <c r="G14" s="103"/>
    </row>
    <row r="15" spans="1:7" ht="34" x14ac:dyDescent="0.2">
      <c r="A15" s="71">
        <f t="shared" si="0"/>
        <v>13</v>
      </c>
      <c r="B15" s="37" t="s">
        <v>222</v>
      </c>
      <c r="C15" s="34"/>
      <c r="D15" s="35"/>
      <c r="E15" s="36"/>
      <c r="F15" s="94"/>
      <c r="G15" s="102" t="s">
        <v>223</v>
      </c>
    </row>
    <row r="16" spans="1:7" ht="34" x14ac:dyDescent="0.2">
      <c r="A16" s="71">
        <f t="shared" si="0"/>
        <v>14</v>
      </c>
      <c r="B16" s="93" t="s">
        <v>224</v>
      </c>
      <c r="C16" s="34"/>
      <c r="D16" s="35"/>
      <c r="E16" s="36"/>
      <c r="F16" s="94"/>
      <c r="G16" s="102" t="s">
        <v>225</v>
      </c>
    </row>
    <row r="17" spans="1:7" ht="34" x14ac:dyDescent="0.2">
      <c r="A17" s="71">
        <f t="shared" si="0"/>
        <v>15</v>
      </c>
      <c r="B17" s="37" t="s">
        <v>226</v>
      </c>
      <c r="C17" s="34"/>
      <c r="D17" s="35"/>
      <c r="E17" s="36"/>
      <c r="F17" s="94"/>
      <c r="G17" s="103"/>
    </row>
    <row r="18" spans="1:7" ht="34" customHeight="1" x14ac:dyDescent="0.2">
      <c r="A18" s="71">
        <f t="shared" si="0"/>
        <v>16</v>
      </c>
      <c r="B18" s="93" t="s">
        <v>227</v>
      </c>
      <c r="C18" s="34"/>
      <c r="D18" s="35"/>
      <c r="E18" s="36"/>
      <c r="F18" s="94"/>
      <c r="G18" s="103"/>
    </row>
    <row r="19" spans="1:7" ht="34" x14ac:dyDescent="0.2">
      <c r="A19" s="71">
        <f t="shared" si="0"/>
        <v>17</v>
      </c>
      <c r="B19" s="94" t="s">
        <v>228</v>
      </c>
      <c r="C19" s="34"/>
      <c r="D19" s="35"/>
      <c r="E19" s="36"/>
      <c r="F19" s="94"/>
      <c r="G19" s="102" t="s">
        <v>229</v>
      </c>
    </row>
    <row r="20" spans="1:7" ht="16" customHeight="1" x14ac:dyDescent="0.2">
      <c r="A20" s="99" t="s">
        <v>84</v>
      </c>
      <c r="B20" s="92"/>
      <c r="C20" s="38">
        <f>COUNTIF(C9:C19,"2")</f>
        <v>0</v>
      </c>
      <c r="D20" s="39">
        <f>COUNTIF(D9:D19,"1")</f>
        <v>0</v>
      </c>
      <c r="E20" s="40">
        <f>COUNTIF(E9:E19,"0")</f>
        <v>0</v>
      </c>
      <c r="F20" s="95"/>
      <c r="G20" s="105"/>
    </row>
    <row r="21" spans="1:7" x14ac:dyDescent="0.2">
      <c r="A21" s="100" t="s">
        <v>230</v>
      </c>
      <c r="B21" s="92"/>
      <c r="C21" s="24">
        <f t="shared" ref="C21:E21" si="1">SUM(C3:C19)</f>
        <v>0</v>
      </c>
      <c r="D21" s="25">
        <f t="shared" si="1"/>
        <v>0</v>
      </c>
      <c r="E21" s="26">
        <f t="shared" si="1"/>
        <v>0</v>
      </c>
      <c r="F21" s="96"/>
      <c r="G21" s="106"/>
    </row>
    <row r="22" spans="1:7" x14ac:dyDescent="0.2">
      <c r="A22" s="79"/>
    </row>
    <row r="23" spans="1:7" x14ac:dyDescent="0.2">
      <c r="B23" s="30"/>
    </row>
    <row r="24" spans="1:7" x14ac:dyDescent="0.2">
      <c r="B24" s="30"/>
    </row>
    <row r="25" spans="1:7" x14ac:dyDescent="0.2">
      <c r="B25" s="30"/>
    </row>
    <row r="26" spans="1:7" x14ac:dyDescent="0.2">
      <c r="B26" s="30"/>
    </row>
    <row r="27" spans="1:7" x14ac:dyDescent="0.2">
      <c r="B27" s="30"/>
    </row>
    <row r="28" spans="1:7" x14ac:dyDescent="0.2">
      <c r="B28" s="30"/>
    </row>
    <row r="29" spans="1:7" x14ac:dyDescent="0.2">
      <c r="B29" s="30"/>
    </row>
    <row r="30" spans="1:7" x14ac:dyDescent="0.2">
      <c r="B30" s="30"/>
    </row>
    <row r="31" spans="1:7" x14ac:dyDescent="0.2">
      <c r="B31" s="30"/>
    </row>
    <row r="32" spans="1:7" x14ac:dyDescent="0.2">
      <c r="B32" s="30"/>
    </row>
    <row r="33" spans="2:2" x14ac:dyDescent="0.2">
      <c r="B33" s="30"/>
    </row>
    <row r="34" spans="2:2" x14ac:dyDescent="0.2">
      <c r="B34" s="30"/>
    </row>
    <row r="35" spans="2:2" x14ac:dyDescent="0.2">
      <c r="B35" s="30"/>
    </row>
    <row r="36" spans="2:2" x14ac:dyDescent="0.2">
      <c r="B36" s="30"/>
    </row>
    <row r="37" spans="2:2" x14ac:dyDescent="0.2">
      <c r="B37" s="30"/>
    </row>
    <row r="38" spans="2:2" x14ac:dyDescent="0.2">
      <c r="B38" s="30"/>
    </row>
    <row r="39" spans="2:2" x14ac:dyDescent="0.2">
      <c r="B39" s="30"/>
    </row>
    <row r="40" spans="2:2" x14ac:dyDescent="0.2">
      <c r="B40" s="30"/>
    </row>
    <row r="41" spans="2:2" x14ac:dyDescent="0.2">
      <c r="B41" s="30"/>
    </row>
    <row r="42" spans="2:2" x14ac:dyDescent="0.2">
      <c r="B42" s="30"/>
    </row>
    <row r="43" spans="2:2" x14ac:dyDescent="0.2">
      <c r="B43" s="30"/>
    </row>
    <row r="44" spans="2:2" x14ac:dyDescent="0.2">
      <c r="B44" s="30"/>
    </row>
    <row r="45" spans="2:2" x14ac:dyDescent="0.2">
      <c r="B45" s="30"/>
    </row>
    <row r="46" spans="2:2" x14ac:dyDescent="0.2">
      <c r="B46" s="30"/>
    </row>
    <row r="47" spans="2:2" x14ac:dyDescent="0.2">
      <c r="B47" s="30"/>
    </row>
    <row r="48" spans="2:2" x14ac:dyDescent="0.2">
      <c r="B48" s="30"/>
    </row>
    <row r="49" spans="2:2" x14ac:dyDescent="0.2">
      <c r="B49" s="30"/>
    </row>
    <row r="50" spans="2:2" x14ac:dyDescent="0.2">
      <c r="B50" s="30"/>
    </row>
    <row r="51" spans="2:2" x14ac:dyDescent="0.2">
      <c r="B51" s="30"/>
    </row>
    <row r="52" spans="2:2" x14ac:dyDescent="0.2">
      <c r="B52" s="30"/>
    </row>
    <row r="53" spans="2:2" x14ac:dyDescent="0.2">
      <c r="B53" s="30"/>
    </row>
    <row r="54" spans="2:2" x14ac:dyDescent="0.2">
      <c r="B54" s="30"/>
    </row>
    <row r="55" spans="2:2" x14ac:dyDescent="0.2">
      <c r="B55" s="30"/>
    </row>
    <row r="56" spans="2:2" x14ac:dyDescent="0.2">
      <c r="B56" s="30"/>
    </row>
    <row r="57" spans="2:2" x14ac:dyDescent="0.2">
      <c r="B57" s="30"/>
    </row>
    <row r="58" spans="2:2" x14ac:dyDescent="0.2">
      <c r="B58" s="30"/>
    </row>
    <row r="59" spans="2:2" x14ac:dyDescent="0.2">
      <c r="B59" s="30"/>
    </row>
    <row r="60" spans="2:2" x14ac:dyDescent="0.2">
      <c r="B60" s="30"/>
    </row>
    <row r="61" spans="2:2" x14ac:dyDescent="0.2">
      <c r="B61" s="30"/>
    </row>
    <row r="62" spans="2:2" x14ac:dyDescent="0.2">
      <c r="B62" s="30"/>
    </row>
    <row r="63" spans="2:2" x14ac:dyDescent="0.2">
      <c r="B63" s="30"/>
    </row>
    <row r="64" spans="2:2" x14ac:dyDescent="0.2">
      <c r="B64" s="30"/>
    </row>
    <row r="65" spans="2:2" x14ac:dyDescent="0.2">
      <c r="B65" s="30"/>
    </row>
    <row r="66" spans="2:2" x14ac:dyDescent="0.2">
      <c r="B66" s="30"/>
    </row>
    <row r="67" spans="2:2" x14ac:dyDescent="0.2">
      <c r="B67" s="30"/>
    </row>
    <row r="68" spans="2:2" x14ac:dyDescent="0.2">
      <c r="B68" s="30"/>
    </row>
    <row r="69" spans="2:2" x14ac:dyDescent="0.2">
      <c r="B69" s="30"/>
    </row>
    <row r="70" spans="2:2" x14ac:dyDescent="0.2">
      <c r="B70" s="30"/>
    </row>
    <row r="71" spans="2:2" x14ac:dyDescent="0.2">
      <c r="B71" s="30"/>
    </row>
    <row r="72" spans="2:2" x14ac:dyDescent="0.2">
      <c r="B72" s="30"/>
    </row>
    <row r="73" spans="2:2" x14ac:dyDescent="0.2">
      <c r="B73" s="30"/>
    </row>
    <row r="74" spans="2:2" x14ac:dyDescent="0.2">
      <c r="B74" s="30"/>
    </row>
    <row r="75" spans="2:2" x14ac:dyDescent="0.2">
      <c r="B75" s="30"/>
    </row>
    <row r="76" spans="2:2" x14ac:dyDescent="0.2">
      <c r="B76" s="30"/>
    </row>
    <row r="77" spans="2:2" x14ac:dyDescent="0.2">
      <c r="B77" s="30"/>
    </row>
    <row r="78" spans="2:2" x14ac:dyDescent="0.2">
      <c r="B78" s="30"/>
    </row>
    <row r="79" spans="2:2" x14ac:dyDescent="0.2">
      <c r="B79" s="30"/>
    </row>
    <row r="80" spans="2:2" x14ac:dyDescent="0.2">
      <c r="B80" s="30"/>
    </row>
    <row r="81" spans="2:2" x14ac:dyDescent="0.2">
      <c r="B81" s="30"/>
    </row>
    <row r="82" spans="2:2" x14ac:dyDescent="0.2">
      <c r="B82" s="30"/>
    </row>
    <row r="83" spans="2:2" x14ac:dyDescent="0.2">
      <c r="B83" s="30"/>
    </row>
    <row r="84" spans="2:2" x14ac:dyDescent="0.2">
      <c r="B84" s="30"/>
    </row>
    <row r="85" spans="2:2" x14ac:dyDescent="0.2">
      <c r="B85" s="30"/>
    </row>
    <row r="86" spans="2:2" x14ac:dyDescent="0.2">
      <c r="B86" s="30"/>
    </row>
    <row r="87" spans="2:2" x14ac:dyDescent="0.2">
      <c r="B87" s="30"/>
    </row>
    <row r="88" spans="2:2" x14ac:dyDescent="0.2">
      <c r="B88" s="30"/>
    </row>
    <row r="89" spans="2:2" x14ac:dyDescent="0.2">
      <c r="B89" s="30"/>
    </row>
    <row r="90" spans="2:2" x14ac:dyDescent="0.2">
      <c r="B90" s="30"/>
    </row>
    <row r="91" spans="2:2" x14ac:dyDescent="0.2">
      <c r="B91" s="30"/>
    </row>
    <row r="92" spans="2:2" x14ac:dyDescent="0.2">
      <c r="B92" s="30"/>
    </row>
    <row r="93" spans="2:2" x14ac:dyDescent="0.2">
      <c r="B93" s="30"/>
    </row>
    <row r="94" spans="2:2" x14ac:dyDescent="0.2">
      <c r="B94" s="30"/>
    </row>
    <row r="95" spans="2:2" x14ac:dyDescent="0.2">
      <c r="B95" s="30"/>
    </row>
    <row r="96" spans="2:2" x14ac:dyDescent="0.2">
      <c r="B96" s="30"/>
    </row>
    <row r="97" spans="2:2" x14ac:dyDescent="0.2">
      <c r="B97" s="30"/>
    </row>
    <row r="98" spans="2:2" x14ac:dyDescent="0.2">
      <c r="B98" s="30"/>
    </row>
    <row r="99" spans="2:2" x14ac:dyDescent="0.2">
      <c r="B99" s="30"/>
    </row>
    <row r="100" spans="2:2" x14ac:dyDescent="0.2">
      <c r="B100" s="30"/>
    </row>
    <row r="101" spans="2:2" x14ac:dyDescent="0.2">
      <c r="B101" s="30"/>
    </row>
    <row r="102" spans="2:2" x14ac:dyDescent="0.2">
      <c r="B102" s="30"/>
    </row>
    <row r="103" spans="2:2" x14ac:dyDescent="0.2">
      <c r="B103" s="30"/>
    </row>
    <row r="104" spans="2:2" x14ac:dyDescent="0.2">
      <c r="B104" s="30"/>
    </row>
    <row r="105" spans="2:2" x14ac:dyDescent="0.2">
      <c r="B105" s="30"/>
    </row>
    <row r="106" spans="2:2" x14ac:dyDescent="0.2">
      <c r="B106" s="30"/>
    </row>
    <row r="107" spans="2:2" x14ac:dyDescent="0.2">
      <c r="B107" s="30"/>
    </row>
    <row r="108" spans="2:2" x14ac:dyDescent="0.2">
      <c r="B108" s="30"/>
    </row>
    <row r="109" spans="2:2" x14ac:dyDescent="0.2">
      <c r="B109" s="30"/>
    </row>
    <row r="110" spans="2:2" x14ac:dyDescent="0.2">
      <c r="B110" s="30"/>
    </row>
    <row r="111" spans="2:2" x14ac:dyDescent="0.2">
      <c r="B111" s="30"/>
    </row>
    <row r="112" spans="2:2" x14ac:dyDescent="0.2">
      <c r="B112" s="30"/>
    </row>
    <row r="113" spans="2:2" x14ac:dyDescent="0.2">
      <c r="B113" s="30"/>
    </row>
    <row r="114" spans="2:2" x14ac:dyDescent="0.2">
      <c r="B114" s="30"/>
    </row>
    <row r="115" spans="2:2" x14ac:dyDescent="0.2">
      <c r="B115" s="30"/>
    </row>
    <row r="116" spans="2:2" x14ac:dyDescent="0.2">
      <c r="B116" s="30"/>
    </row>
    <row r="117" spans="2:2" x14ac:dyDescent="0.2">
      <c r="B117" s="30"/>
    </row>
    <row r="118" spans="2:2" x14ac:dyDescent="0.2">
      <c r="B118" s="30"/>
    </row>
    <row r="119" spans="2:2" x14ac:dyDescent="0.2">
      <c r="B119" s="30"/>
    </row>
    <row r="120" spans="2:2" x14ac:dyDescent="0.2">
      <c r="B120" s="30"/>
    </row>
    <row r="121" spans="2:2" x14ac:dyDescent="0.2">
      <c r="B121" s="30"/>
    </row>
    <row r="122" spans="2:2" x14ac:dyDescent="0.2">
      <c r="B122" s="30"/>
    </row>
    <row r="123" spans="2:2" x14ac:dyDescent="0.2">
      <c r="B123" s="30"/>
    </row>
    <row r="124" spans="2:2" x14ac:dyDescent="0.2">
      <c r="B124" s="30"/>
    </row>
    <row r="125" spans="2:2" x14ac:dyDescent="0.2">
      <c r="B125" s="30"/>
    </row>
    <row r="126" spans="2:2" x14ac:dyDescent="0.2">
      <c r="B126" s="30"/>
    </row>
    <row r="127" spans="2:2" x14ac:dyDescent="0.2">
      <c r="B127" s="30"/>
    </row>
    <row r="128" spans="2:2" x14ac:dyDescent="0.2">
      <c r="B128" s="30"/>
    </row>
    <row r="129" spans="2:2" x14ac:dyDescent="0.2">
      <c r="B129" s="30"/>
    </row>
    <row r="130" spans="2:2" x14ac:dyDescent="0.2">
      <c r="B130" s="30"/>
    </row>
    <row r="131" spans="2:2" x14ac:dyDescent="0.2">
      <c r="B131" s="30"/>
    </row>
    <row r="132" spans="2:2" x14ac:dyDescent="0.2">
      <c r="B132" s="30"/>
    </row>
    <row r="133" spans="2:2" x14ac:dyDescent="0.2">
      <c r="B133" s="30"/>
    </row>
    <row r="134" spans="2:2" x14ac:dyDescent="0.2">
      <c r="B134" s="30"/>
    </row>
    <row r="135" spans="2:2" x14ac:dyDescent="0.2">
      <c r="B135" s="30"/>
    </row>
    <row r="136" spans="2:2" x14ac:dyDescent="0.2">
      <c r="B136" s="30"/>
    </row>
    <row r="137" spans="2:2" x14ac:dyDescent="0.2">
      <c r="B137" s="30"/>
    </row>
    <row r="138" spans="2:2" x14ac:dyDescent="0.2">
      <c r="B138" s="30"/>
    </row>
    <row r="139" spans="2:2" x14ac:dyDescent="0.2">
      <c r="B139" s="30"/>
    </row>
    <row r="140" spans="2:2" x14ac:dyDescent="0.2">
      <c r="B140" s="30"/>
    </row>
    <row r="141" spans="2:2" x14ac:dyDescent="0.2">
      <c r="B141" s="30"/>
    </row>
    <row r="142" spans="2:2" x14ac:dyDescent="0.2">
      <c r="B142" s="30"/>
    </row>
    <row r="143" spans="2:2" x14ac:dyDescent="0.2">
      <c r="B143" s="30"/>
    </row>
    <row r="144" spans="2:2" x14ac:dyDescent="0.2">
      <c r="B144" s="30"/>
    </row>
    <row r="145" spans="2:2" x14ac:dyDescent="0.2">
      <c r="B145" s="30"/>
    </row>
    <row r="146" spans="2:2" x14ac:dyDescent="0.2">
      <c r="B146" s="30"/>
    </row>
    <row r="147" spans="2:2" x14ac:dyDescent="0.2">
      <c r="B147" s="30"/>
    </row>
    <row r="148" spans="2:2" x14ac:dyDescent="0.2">
      <c r="B148" s="30"/>
    </row>
    <row r="149" spans="2:2" x14ac:dyDescent="0.2">
      <c r="B149" s="30"/>
    </row>
    <row r="150" spans="2:2" x14ac:dyDescent="0.2">
      <c r="B150" s="30"/>
    </row>
    <row r="151" spans="2:2" x14ac:dyDescent="0.2">
      <c r="B151" s="30"/>
    </row>
    <row r="152" spans="2:2" x14ac:dyDescent="0.2">
      <c r="B152" s="30"/>
    </row>
    <row r="153" spans="2:2" x14ac:dyDescent="0.2">
      <c r="B153" s="30"/>
    </row>
    <row r="154" spans="2:2" x14ac:dyDescent="0.2">
      <c r="B154" s="30"/>
    </row>
    <row r="155" spans="2:2" x14ac:dyDescent="0.2">
      <c r="B155" s="30"/>
    </row>
    <row r="156" spans="2:2" x14ac:dyDescent="0.2">
      <c r="B156" s="30"/>
    </row>
    <row r="157" spans="2:2" x14ac:dyDescent="0.2">
      <c r="B157" s="30"/>
    </row>
    <row r="158" spans="2:2" x14ac:dyDescent="0.2">
      <c r="B158" s="30"/>
    </row>
    <row r="159" spans="2:2" x14ac:dyDescent="0.2">
      <c r="B159" s="30"/>
    </row>
    <row r="160" spans="2:2" x14ac:dyDescent="0.2">
      <c r="B160" s="30"/>
    </row>
    <row r="161" spans="2:2" x14ac:dyDescent="0.2">
      <c r="B161" s="30"/>
    </row>
    <row r="162" spans="2:2" x14ac:dyDescent="0.2">
      <c r="B162" s="30"/>
    </row>
    <row r="163" spans="2:2" x14ac:dyDescent="0.2">
      <c r="B163" s="30"/>
    </row>
    <row r="164" spans="2:2" x14ac:dyDescent="0.2">
      <c r="B164" s="30"/>
    </row>
    <row r="165" spans="2:2" x14ac:dyDescent="0.2">
      <c r="B165" s="30"/>
    </row>
    <row r="166" spans="2:2" x14ac:dyDescent="0.2">
      <c r="B166" s="30"/>
    </row>
    <row r="167" spans="2:2" x14ac:dyDescent="0.2">
      <c r="B167" s="30"/>
    </row>
    <row r="168" spans="2:2" x14ac:dyDescent="0.2">
      <c r="B168" s="30"/>
    </row>
    <row r="169" spans="2:2" x14ac:dyDescent="0.2">
      <c r="B169" s="30"/>
    </row>
    <row r="170" spans="2:2" x14ac:dyDescent="0.2">
      <c r="B170" s="30"/>
    </row>
    <row r="171" spans="2:2" x14ac:dyDescent="0.2">
      <c r="B171" s="30"/>
    </row>
    <row r="172" spans="2:2" x14ac:dyDescent="0.2">
      <c r="B172" s="30"/>
    </row>
    <row r="173" spans="2:2" x14ac:dyDescent="0.2">
      <c r="B173" s="30"/>
    </row>
    <row r="174" spans="2:2" x14ac:dyDescent="0.2">
      <c r="B174" s="30"/>
    </row>
    <row r="175" spans="2:2" x14ac:dyDescent="0.2">
      <c r="B175" s="30"/>
    </row>
    <row r="176" spans="2:2" x14ac:dyDescent="0.2">
      <c r="B176" s="30"/>
    </row>
    <row r="177" spans="2:2" x14ac:dyDescent="0.2">
      <c r="B177" s="30"/>
    </row>
    <row r="178" spans="2:2" x14ac:dyDescent="0.2">
      <c r="B178" s="30"/>
    </row>
    <row r="179" spans="2:2" x14ac:dyDescent="0.2">
      <c r="B179" s="30"/>
    </row>
    <row r="180" spans="2:2" x14ac:dyDescent="0.2">
      <c r="B180" s="30"/>
    </row>
    <row r="181" spans="2:2" x14ac:dyDescent="0.2">
      <c r="B181" s="30"/>
    </row>
    <row r="182" spans="2:2" x14ac:dyDescent="0.2">
      <c r="B182" s="30"/>
    </row>
    <row r="183" spans="2:2" x14ac:dyDescent="0.2">
      <c r="B183" s="30"/>
    </row>
    <row r="184" spans="2:2" x14ac:dyDescent="0.2">
      <c r="B184" s="30"/>
    </row>
    <row r="185" spans="2:2" x14ac:dyDescent="0.2">
      <c r="B185" s="30"/>
    </row>
    <row r="186" spans="2:2" x14ac:dyDescent="0.2">
      <c r="B186" s="30"/>
    </row>
    <row r="187" spans="2:2" x14ac:dyDescent="0.2">
      <c r="B187" s="30"/>
    </row>
    <row r="188" spans="2:2" x14ac:dyDescent="0.2">
      <c r="B188" s="30"/>
    </row>
    <row r="189" spans="2:2" x14ac:dyDescent="0.2">
      <c r="B189" s="30"/>
    </row>
    <row r="190" spans="2:2" x14ac:dyDescent="0.2">
      <c r="B190" s="30"/>
    </row>
    <row r="191" spans="2:2" x14ac:dyDescent="0.2">
      <c r="B191" s="30"/>
    </row>
    <row r="192" spans="2:2" x14ac:dyDescent="0.2">
      <c r="B192" s="30"/>
    </row>
    <row r="193" spans="2:2" x14ac:dyDescent="0.2">
      <c r="B193" s="30"/>
    </row>
    <row r="194" spans="2:2" x14ac:dyDescent="0.2">
      <c r="B194" s="30"/>
    </row>
    <row r="195" spans="2:2" x14ac:dyDescent="0.2">
      <c r="B195" s="30"/>
    </row>
    <row r="196" spans="2:2" x14ac:dyDescent="0.2">
      <c r="B196" s="30"/>
    </row>
    <row r="197" spans="2:2" x14ac:dyDescent="0.2">
      <c r="B197" s="30"/>
    </row>
    <row r="198" spans="2:2" x14ac:dyDescent="0.2">
      <c r="B198" s="30"/>
    </row>
    <row r="199" spans="2:2" x14ac:dyDescent="0.2">
      <c r="B199" s="30"/>
    </row>
    <row r="200" spans="2:2" x14ac:dyDescent="0.2">
      <c r="B200" s="30"/>
    </row>
    <row r="201" spans="2:2" x14ac:dyDescent="0.2">
      <c r="B201" s="30"/>
    </row>
    <row r="202" spans="2:2" x14ac:dyDescent="0.2">
      <c r="B202" s="30"/>
    </row>
    <row r="203" spans="2:2" x14ac:dyDescent="0.2">
      <c r="B203" s="30"/>
    </row>
    <row r="204" spans="2:2" x14ac:dyDescent="0.2">
      <c r="B204" s="30"/>
    </row>
    <row r="205" spans="2:2" x14ac:dyDescent="0.2">
      <c r="B205" s="30"/>
    </row>
    <row r="206" spans="2:2" x14ac:dyDescent="0.2">
      <c r="B206" s="30"/>
    </row>
    <row r="207" spans="2:2" x14ac:dyDescent="0.2">
      <c r="B207" s="30"/>
    </row>
    <row r="208" spans="2:2" x14ac:dyDescent="0.2">
      <c r="B208" s="30"/>
    </row>
    <row r="209" spans="2:2" x14ac:dyDescent="0.2">
      <c r="B209" s="30"/>
    </row>
    <row r="210" spans="2:2" x14ac:dyDescent="0.2">
      <c r="B210" s="30"/>
    </row>
    <row r="211" spans="2:2" x14ac:dyDescent="0.2">
      <c r="B211" s="30"/>
    </row>
    <row r="212" spans="2:2" x14ac:dyDescent="0.2">
      <c r="B212" s="30"/>
    </row>
    <row r="213" spans="2:2" x14ac:dyDescent="0.2">
      <c r="B213" s="30"/>
    </row>
    <row r="214" spans="2:2" x14ac:dyDescent="0.2">
      <c r="B214" s="30"/>
    </row>
    <row r="215" spans="2:2" x14ac:dyDescent="0.2">
      <c r="B215" s="30"/>
    </row>
    <row r="216" spans="2:2" x14ac:dyDescent="0.2">
      <c r="B216" s="30"/>
    </row>
    <row r="217" spans="2:2" x14ac:dyDescent="0.2">
      <c r="B217" s="30"/>
    </row>
    <row r="218" spans="2:2" x14ac:dyDescent="0.2">
      <c r="B218" s="30"/>
    </row>
    <row r="219" spans="2:2" x14ac:dyDescent="0.2">
      <c r="B219" s="30"/>
    </row>
    <row r="220" spans="2:2" x14ac:dyDescent="0.2">
      <c r="B220" s="30"/>
    </row>
    <row r="221" spans="2:2" x14ac:dyDescent="0.2">
      <c r="B221" s="30"/>
    </row>
    <row r="222" spans="2:2" x14ac:dyDescent="0.2">
      <c r="B222" s="30"/>
    </row>
    <row r="223" spans="2:2" x14ac:dyDescent="0.2">
      <c r="B223" s="30"/>
    </row>
    <row r="224" spans="2:2" x14ac:dyDescent="0.2">
      <c r="B224" s="30"/>
    </row>
    <row r="225" spans="2:2" x14ac:dyDescent="0.2">
      <c r="B225" s="30"/>
    </row>
    <row r="226" spans="2:2" x14ac:dyDescent="0.2">
      <c r="B226" s="30"/>
    </row>
    <row r="227" spans="2:2" x14ac:dyDescent="0.2">
      <c r="B227" s="30"/>
    </row>
    <row r="228" spans="2:2" x14ac:dyDescent="0.2">
      <c r="B228" s="30"/>
    </row>
    <row r="229" spans="2:2" x14ac:dyDescent="0.2">
      <c r="B229" s="30"/>
    </row>
    <row r="230" spans="2:2" x14ac:dyDescent="0.2">
      <c r="B230" s="30"/>
    </row>
    <row r="231" spans="2:2" x14ac:dyDescent="0.2">
      <c r="B231" s="30"/>
    </row>
    <row r="232" spans="2:2" x14ac:dyDescent="0.2">
      <c r="B232" s="30"/>
    </row>
    <row r="233" spans="2:2" x14ac:dyDescent="0.2">
      <c r="B233" s="30"/>
    </row>
    <row r="234" spans="2:2" x14ac:dyDescent="0.2">
      <c r="B234" s="30"/>
    </row>
    <row r="235" spans="2:2" x14ac:dyDescent="0.2">
      <c r="B235" s="30"/>
    </row>
    <row r="236" spans="2:2" x14ac:dyDescent="0.2">
      <c r="B236" s="30"/>
    </row>
    <row r="237" spans="2:2" x14ac:dyDescent="0.2">
      <c r="B237" s="30"/>
    </row>
    <row r="238" spans="2:2" x14ac:dyDescent="0.2">
      <c r="B238" s="30"/>
    </row>
    <row r="239" spans="2:2" x14ac:dyDescent="0.2">
      <c r="B239" s="30"/>
    </row>
    <row r="240" spans="2:2" x14ac:dyDescent="0.2">
      <c r="B240" s="30"/>
    </row>
    <row r="241" spans="2:2" x14ac:dyDescent="0.2">
      <c r="B241" s="30"/>
    </row>
    <row r="242" spans="2:2" x14ac:dyDescent="0.2">
      <c r="B242" s="30"/>
    </row>
    <row r="243" spans="2:2" x14ac:dyDescent="0.2">
      <c r="B243" s="30"/>
    </row>
    <row r="244" spans="2:2" x14ac:dyDescent="0.2">
      <c r="B244" s="30"/>
    </row>
    <row r="245" spans="2:2" x14ac:dyDescent="0.2">
      <c r="B245" s="30"/>
    </row>
    <row r="246" spans="2:2" x14ac:dyDescent="0.2">
      <c r="B246" s="30"/>
    </row>
    <row r="247" spans="2:2" x14ac:dyDescent="0.2">
      <c r="B247" s="30"/>
    </row>
    <row r="248" spans="2:2" x14ac:dyDescent="0.2">
      <c r="B248" s="30"/>
    </row>
    <row r="249" spans="2:2" x14ac:dyDescent="0.2">
      <c r="B249" s="30"/>
    </row>
    <row r="250" spans="2:2" x14ac:dyDescent="0.2">
      <c r="B250" s="30"/>
    </row>
    <row r="251" spans="2:2" x14ac:dyDescent="0.2">
      <c r="B251" s="30"/>
    </row>
    <row r="252" spans="2:2" x14ac:dyDescent="0.2">
      <c r="B252" s="30"/>
    </row>
    <row r="253" spans="2:2" x14ac:dyDescent="0.2">
      <c r="B253" s="30"/>
    </row>
    <row r="254" spans="2:2" x14ac:dyDescent="0.2">
      <c r="B254" s="30"/>
    </row>
    <row r="255" spans="2:2" x14ac:dyDescent="0.2">
      <c r="B255" s="30"/>
    </row>
    <row r="256" spans="2:2" x14ac:dyDescent="0.2">
      <c r="B256" s="30"/>
    </row>
    <row r="257" spans="2:2" x14ac:dyDescent="0.2">
      <c r="B257" s="30"/>
    </row>
    <row r="258" spans="2:2" x14ac:dyDescent="0.2">
      <c r="B258" s="30"/>
    </row>
    <row r="259" spans="2:2" x14ac:dyDescent="0.2">
      <c r="B259" s="30"/>
    </row>
    <row r="260" spans="2:2" x14ac:dyDescent="0.2">
      <c r="B260" s="30"/>
    </row>
    <row r="261" spans="2:2" x14ac:dyDescent="0.2">
      <c r="B261" s="30"/>
    </row>
    <row r="262" spans="2:2" x14ac:dyDescent="0.2">
      <c r="B262" s="30"/>
    </row>
    <row r="263" spans="2:2" x14ac:dyDescent="0.2">
      <c r="B263" s="30"/>
    </row>
    <row r="264" spans="2:2" x14ac:dyDescent="0.2">
      <c r="B264" s="30"/>
    </row>
    <row r="265" spans="2:2" x14ac:dyDescent="0.2">
      <c r="B265" s="30"/>
    </row>
    <row r="266" spans="2:2" x14ac:dyDescent="0.2">
      <c r="B266" s="30"/>
    </row>
    <row r="267" spans="2:2" x14ac:dyDescent="0.2">
      <c r="B267" s="30"/>
    </row>
    <row r="268" spans="2:2" x14ac:dyDescent="0.2">
      <c r="B268" s="30"/>
    </row>
    <row r="269" spans="2:2" x14ac:dyDescent="0.2">
      <c r="B269" s="30"/>
    </row>
    <row r="270" spans="2:2" x14ac:dyDescent="0.2">
      <c r="B270" s="30"/>
    </row>
    <row r="271" spans="2:2" x14ac:dyDescent="0.2">
      <c r="B271" s="30"/>
    </row>
    <row r="272" spans="2:2" x14ac:dyDescent="0.2">
      <c r="B272" s="30"/>
    </row>
    <row r="273" spans="2:2" x14ac:dyDescent="0.2">
      <c r="B273" s="30"/>
    </row>
    <row r="274" spans="2:2" x14ac:dyDescent="0.2">
      <c r="B274" s="30"/>
    </row>
    <row r="275" spans="2:2" x14ac:dyDescent="0.2">
      <c r="B275" s="30"/>
    </row>
    <row r="276" spans="2:2" x14ac:dyDescent="0.2">
      <c r="B276" s="30"/>
    </row>
    <row r="277" spans="2:2" x14ac:dyDescent="0.2">
      <c r="B277" s="30"/>
    </row>
    <row r="278" spans="2:2" x14ac:dyDescent="0.2">
      <c r="B278" s="30"/>
    </row>
    <row r="279" spans="2:2" x14ac:dyDescent="0.2">
      <c r="B279" s="30"/>
    </row>
    <row r="280" spans="2:2" x14ac:dyDescent="0.2">
      <c r="B280" s="30"/>
    </row>
    <row r="281" spans="2:2" x14ac:dyDescent="0.2">
      <c r="B281" s="30"/>
    </row>
    <row r="282" spans="2:2" x14ac:dyDescent="0.2">
      <c r="B282" s="30"/>
    </row>
    <row r="283" spans="2:2" x14ac:dyDescent="0.2">
      <c r="B283" s="30"/>
    </row>
    <row r="284" spans="2:2" x14ac:dyDescent="0.2">
      <c r="B284" s="30"/>
    </row>
    <row r="285" spans="2:2" x14ac:dyDescent="0.2">
      <c r="B285" s="30"/>
    </row>
    <row r="286" spans="2:2" x14ac:dyDescent="0.2">
      <c r="B286" s="30"/>
    </row>
    <row r="287" spans="2:2" x14ac:dyDescent="0.2">
      <c r="B287" s="30"/>
    </row>
    <row r="288" spans="2:2" x14ac:dyDescent="0.2">
      <c r="B288" s="30"/>
    </row>
    <row r="289" spans="2:2" x14ac:dyDescent="0.2">
      <c r="B289" s="30"/>
    </row>
    <row r="290" spans="2:2" x14ac:dyDescent="0.2">
      <c r="B290" s="30"/>
    </row>
    <row r="291" spans="2:2" x14ac:dyDescent="0.2">
      <c r="B291" s="30"/>
    </row>
    <row r="292" spans="2:2" x14ac:dyDescent="0.2">
      <c r="B292" s="30"/>
    </row>
    <row r="293" spans="2:2" x14ac:dyDescent="0.2">
      <c r="B293" s="30"/>
    </row>
    <row r="294" spans="2:2" x14ac:dyDescent="0.2">
      <c r="B294" s="30"/>
    </row>
    <row r="295" spans="2:2" x14ac:dyDescent="0.2">
      <c r="B295" s="30"/>
    </row>
    <row r="296" spans="2:2" x14ac:dyDescent="0.2">
      <c r="B296" s="30"/>
    </row>
    <row r="297" spans="2:2" x14ac:dyDescent="0.2">
      <c r="B297" s="30"/>
    </row>
    <row r="298" spans="2:2" x14ac:dyDescent="0.2">
      <c r="B298" s="30"/>
    </row>
    <row r="299" spans="2:2" x14ac:dyDescent="0.2">
      <c r="B299" s="30"/>
    </row>
    <row r="300" spans="2:2" x14ac:dyDescent="0.2">
      <c r="B300" s="30"/>
    </row>
    <row r="301" spans="2:2" x14ac:dyDescent="0.2">
      <c r="B301" s="30"/>
    </row>
    <row r="302" spans="2:2" x14ac:dyDescent="0.2">
      <c r="B302" s="30"/>
    </row>
    <row r="303" spans="2:2" x14ac:dyDescent="0.2">
      <c r="B303" s="30"/>
    </row>
    <row r="304" spans="2:2" x14ac:dyDescent="0.2">
      <c r="B304" s="30"/>
    </row>
    <row r="305" spans="2:2" x14ac:dyDescent="0.2">
      <c r="B305" s="30"/>
    </row>
    <row r="306" spans="2:2" x14ac:dyDescent="0.2">
      <c r="B306" s="30"/>
    </row>
    <row r="307" spans="2:2" x14ac:dyDescent="0.2">
      <c r="B307" s="30"/>
    </row>
    <row r="308" spans="2:2" x14ac:dyDescent="0.2">
      <c r="B308" s="30"/>
    </row>
    <row r="309" spans="2:2" x14ac:dyDescent="0.2">
      <c r="B309" s="30"/>
    </row>
    <row r="310" spans="2:2" x14ac:dyDescent="0.2">
      <c r="B310" s="30"/>
    </row>
    <row r="311" spans="2:2" x14ac:dyDescent="0.2">
      <c r="B311" s="30"/>
    </row>
    <row r="312" spans="2:2" x14ac:dyDescent="0.2">
      <c r="B312" s="30"/>
    </row>
    <row r="313" spans="2:2" x14ac:dyDescent="0.2">
      <c r="B313" s="30"/>
    </row>
    <row r="314" spans="2:2" x14ac:dyDescent="0.2">
      <c r="B314" s="30"/>
    </row>
    <row r="315" spans="2:2" x14ac:dyDescent="0.2">
      <c r="B315" s="30"/>
    </row>
    <row r="316" spans="2:2" x14ac:dyDescent="0.2">
      <c r="B316" s="30"/>
    </row>
    <row r="317" spans="2:2" x14ac:dyDescent="0.2">
      <c r="B317" s="30"/>
    </row>
    <row r="318" spans="2:2" x14ac:dyDescent="0.2">
      <c r="B318" s="30"/>
    </row>
    <row r="319" spans="2:2" x14ac:dyDescent="0.2">
      <c r="B319" s="30"/>
    </row>
    <row r="320" spans="2:2" x14ac:dyDescent="0.2">
      <c r="B320" s="30"/>
    </row>
    <row r="321" spans="2:2" x14ac:dyDescent="0.2">
      <c r="B321" s="30"/>
    </row>
    <row r="322" spans="2:2" x14ac:dyDescent="0.2">
      <c r="B322" s="30"/>
    </row>
    <row r="323" spans="2:2" x14ac:dyDescent="0.2">
      <c r="B323" s="30"/>
    </row>
    <row r="324" spans="2:2" x14ac:dyDescent="0.2">
      <c r="B324" s="30"/>
    </row>
    <row r="325" spans="2:2" x14ac:dyDescent="0.2">
      <c r="B325" s="30"/>
    </row>
    <row r="326" spans="2:2" x14ac:dyDescent="0.2">
      <c r="B326" s="30"/>
    </row>
    <row r="327" spans="2:2" x14ac:dyDescent="0.2">
      <c r="B327" s="30"/>
    </row>
    <row r="328" spans="2:2" x14ac:dyDescent="0.2">
      <c r="B328" s="30"/>
    </row>
    <row r="329" spans="2:2" x14ac:dyDescent="0.2">
      <c r="B329" s="30"/>
    </row>
    <row r="330" spans="2:2" x14ac:dyDescent="0.2">
      <c r="B330" s="30"/>
    </row>
    <row r="331" spans="2:2" x14ac:dyDescent="0.2">
      <c r="B331" s="30"/>
    </row>
    <row r="332" spans="2:2" x14ac:dyDescent="0.2">
      <c r="B332" s="30"/>
    </row>
    <row r="333" spans="2:2" x14ac:dyDescent="0.2">
      <c r="B333" s="30"/>
    </row>
    <row r="334" spans="2:2" x14ac:dyDescent="0.2">
      <c r="B334" s="30"/>
    </row>
    <row r="335" spans="2:2" x14ac:dyDescent="0.2">
      <c r="B335" s="30"/>
    </row>
    <row r="336" spans="2:2" x14ac:dyDescent="0.2">
      <c r="B336" s="30"/>
    </row>
    <row r="337" spans="2:2" x14ac:dyDescent="0.2">
      <c r="B337" s="30"/>
    </row>
    <row r="338" spans="2:2" x14ac:dyDescent="0.2">
      <c r="B338" s="30"/>
    </row>
    <row r="339" spans="2:2" x14ac:dyDescent="0.2">
      <c r="B339" s="30"/>
    </row>
    <row r="340" spans="2:2" x14ac:dyDescent="0.2">
      <c r="B340" s="30"/>
    </row>
    <row r="341" spans="2:2" x14ac:dyDescent="0.2">
      <c r="B341" s="30"/>
    </row>
    <row r="342" spans="2:2" x14ac:dyDescent="0.2">
      <c r="B342" s="30"/>
    </row>
    <row r="343" spans="2:2" x14ac:dyDescent="0.2">
      <c r="B343" s="30"/>
    </row>
    <row r="344" spans="2:2" x14ac:dyDescent="0.2">
      <c r="B344" s="30"/>
    </row>
    <row r="345" spans="2:2" x14ac:dyDescent="0.2">
      <c r="B345" s="30"/>
    </row>
    <row r="346" spans="2:2" x14ac:dyDescent="0.2">
      <c r="B346" s="30"/>
    </row>
    <row r="347" spans="2:2" x14ac:dyDescent="0.2">
      <c r="B347" s="30"/>
    </row>
    <row r="348" spans="2:2" x14ac:dyDescent="0.2">
      <c r="B348" s="30"/>
    </row>
    <row r="349" spans="2:2" x14ac:dyDescent="0.2">
      <c r="B349" s="30"/>
    </row>
    <row r="350" spans="2:2" x14ac:dyDescent="0.2">
      <c r="B350" s="30"/>
    </row>
    <row r="351" spans="2:2" x14ac:dyDescent="0.2">
      <c r="B351" s="30"/>
    </row>
    <row r="352" spans="2:2" x14ac:dyDescent="0.2">
      <c r="B352" s="30"/>
    </row>
    <row r="353" spans="2:2" x14ac:dyDescent="0.2">
      <c r="B353" s="30"/>
    </row>
    <row r="354" spans="2:2" x14ac:dyDescent="0.2">
      <c r="B354" s="30"/>
    </row>
    <row r="355" spans="2:2" x14ac:dyDescent="0.2">
      <c r="B355" s="30"/>
    </row>
    <row r="356" spans="2:2" x14ac:dyDescent="0.2">
      <c r="B356" s="30"/>
    </row>
    <row r="357" spans="2:2" x14ac:dyDescent="0.2">
      <c r="B357" s="30"/>
    </row>
    <row r="358" spans="2:2" x14ac:dyDescent="0.2">
      <c r="B358" s="30"/>
    </row>
    <row r="359" spans="2:2" x14ac:dyDescent="0.2">
      <c r="B359" s="30"/>
    </row>
    <row r="360" spans="2:2" x14ac:dyDescent="0.2">
      <c r="B360" s="30"/>
    </row>
    <row r="361" spans="2:2" x14ac:dyDescent="0.2">
      <c r="B361" s="30"/>
    </row>
    <row r="362" spans="2:2" x14ac:dyDescent="0.2">
      <c r="B362" s="30"/>
    </row>
    <row r="363" spans="2:2" x14ac:dyDescent="0.2">
      <c r="B363" s="30"/>
    </row>
    <row r="364" spans="2:2" x14ac:dyDescent="0.2">
      <c r="B364" s="30"/>
    </row>
    <row r="365" spans="2:2" x14ac:dyDescent="0.2">
      <c r="B365" s="30"/>
    </row>
    <row r="366" spans="2:2" x14ac:dyDescent="0.2">
      <c r="B366" s="30"/>
    </row>
    <row r="367" spans="2:2" x14ac:dyDescent="0.2">
      <c r="B367" s="30"/>
    </row>
    <row r="368" spans="2:2" x14ac:dyDescent="0.2">
      <c r="B368" s="30"/>
    </row>
    <row r="369" spans="2:2" x14ac:dyDescent="0.2">
      <c r="B369" s="30"/>
    </row>
    <row r="370" spans="2:2" x14ac:dyDescent="0.2">
      <c r="B370" s="30"/>
    </row>
    <row r="371" spans="2:2" x14ac:dyDescent="0.2">
      <c r="B371" s="30"/>
    </row>
    <row r="372" spans="2:2" x14ac:dyDescent="0.2">
      <c r="B372" s="30"/>
    </row>
    <row r="373" spans="2:2" x14ac:dyDescent="0.2">
      <c r="B373" s="30"/>
    </row>
    <row r="374" spans="2:2" x14ac:dyDescent="0.2">
      <c r="B374" s="30"/>
    </row>
    <row r="375" spans="2:2" x14ac:dyDescent="0.2">
      <c r="B375" s="30"/>
    </row>
    <row r="376" spans="2:2" x14ac:dyDescent="0.2">
      <c r="B376" s="30"/>
    </row>
    <row r="377" spans="2:2" x14ac:dyDescent="0.2">
      <c r="B377" s="30"/>
    </row>
    <row r="378" spans="2:2" x14ac:dyDescent="0.2">
      <c r="B378" s="30"/>
    </row>
    <row r="379" spans="2:2" x14ac:dyDescent="0.2">
      <c r="B379" s="30"/>
    </row>
    <row r="380" spans="2:2" x14ac:dyDescent="0.2">
      <c r="B380" s="30"/>
    </row>
    <row r="381" spans="2:2" x14ac:dyDescent="0.2">
      <c r="B381" s="30"/>
    </row>
    <row r="382" spans="2:2" x14ac:dyDescent="0.2">
      <c r="B382" s="30"/>
    </row>
    <row r="383" spans="2:2" x14ac:dyDescent="0.2">
      <c r="B383" s="30"/>
    </row>
    <row r="384" spans="2:2" x14ac:dyDescent="0.2">
      <c r="B384" s="30"/>
    </row>
    <row r="385" spans="2:2" x14ac:dyDescent="0.2">
      <c r="B385" s="30"/>
    </row>
    <row r="386" spans="2:2" x14ac:dyDescent="0.2">
      <c r="B386" s="30"/>
    </row>
    <row r="387" spans="2:2" x14ac:dyDescent="0.2">
      <c r="B387" s="30"/>
    </row>
    <row r="388" spans="2:2" x14ac:dyDescent="0.2">
      <c r="B388" s="30"/>
    </row>
    <row r="389" spans="2:2" x14ac:dyDescent="0.2">
      <c r="B389" s="30"/>
    </row>
    <row r="390" spans="2:2" x14ac:dyDescent="0.2">
      <c r="B390" s="30"/>
    </row>
    <row r="391" spans="2:2" x14ac:dyDescent="0.2">
      <c r="B391" s="30"/>
    </row>
    <row r="392" spans="2:2" x14ac:dyDescent="0.2">
      <c r="B392" s="30"/>
    </row>
    <row r="393" spans="2:2" x14ac:dyDescent="0.2">
      <c r="B393" s="30"/>
    </row>
    <row r="394" spans="2:2" x14ac:dyDescent="0.2">
      <c r="B394" s="30"/>
    </row>
    <row r="395" spans="2:2" x14ac:dyDescent="0.2">
      <c r="B395" s="30"/>
    </row>
    <row r="396" spans="2:2" x14ac:dyDescent="0.2">
      <c r="B396" s="30"/>
    </row>
    <row r="397" spans="2:2" x14ac:dyDescent="0.2">
      <c r="B397" s="30"/>
    </row>
    <row r="398" spans="2:2" x14ac:dyDescent="0.2">
      <c r="B398" s="30"/>
    </row>
    <row r="399" spans="2:2" x14ac:dyDescent="0.2">
      <c r="B399" s="30"/>
    </row>
    <row r="400" spans="2:2" x14ac:dyDescent="0.2">
      <c r="B400" s="30"/>
    </row>
    <row r="401" spans="2:2" x14ac:dyDescent="0.2">
      <c r="B401" s="30"/>
    </row>
    <row r="402" spans="2:2" x14ac:dyDescent="0.2">
      <c r="B402" s="30"/>
    </row>
    <row r="403" spans="2:2" x14ac:dyDescent="0.2">
      <c r="B403" s="30"/>
    </row>
    <row r="404" spans="2:2" x14ac:dyDescent="0.2">
      <c r="B404" s="30"/>
    </row>
    <row r="405" spans="2:2" x14ac:dyDescent="0.2">
      <c r="B405" s="30"/>
    </row>
    <row r="406" spans="2:2" x14ac:dyDescent="0.2">
      <c r="B406" s="30"/>
    </row>
    <row r="407" spans="2:2" x14ac:dyDescent="0.2">
      <c r="B407" s="30"/>
    </row>
    <row r="408" spans="2:2" x14ac:dyDescent="0.2">
      <c r="B408" s="30"/>
    </row>
    <row r="409" spans="2:2" x14ac:dyDescent="0.2">
      <c r="B409" s="30"/>
    </row>
    <row r="410" spans="2:2" x14ac:dyDescent="0.2">
      <c r="B410" s="30"/>
    </row>
    <row r="411" spans="2:2" x14ac:dyDescent="0.2">
      <c r="B411" s="30"/>
    </row>
    <row r="412" spans="2:2" x14ac:dyDescent="0.2">
      <c r="B412" s="30"/>
    </row>
    <row r="413" spans="2:2" x14ac:dyDescent="0.2">
      <c r="B413" s="30"/>
    </row>
    <row r="414" spans="2:2" x14ac:dyDescent="0.2">
      <c r="B414" s="30"/>
    </row>
    <row r="415" spans="2:2" x14ac:dyDescent="0.2">
      <c r="B415" s="30"/>
    </row>
    <row r="416" spans="2:2" x14ac:dyDescent="0.2">
      <c r="B416" s="30"/>
    </row>
    <row r="417" spans="2:2" x14ac:dyDescent="0.2">
      <c r="B417" s="30"/>
    </row>
    <row r="418" spans="2:2" x14ac:dyDescent="0.2">
      <c r="B418" s="30"/>
    </row>
    <row r="419" spans="2:2" x14ac:dyDescent="0.2">
      <c r="B419" s="30"/>
    </row>
    <row r="420" spans="2:2" x14ac:dyDescent="0.2">
      <c r="B420" s="30"/>
    </row>
    <row r="421" spans="2:2" x14ac:dyDescent="0.2">
      <c r="B421" s="30"/>
    </row>
    <row r="422" spans="2:2" x14ac:dyDescent="0.2">
      <c r="B422" s="30"/>
    </row>
    <row r="423" spans="2:2" x14ac:dyDescent="0.2">
      <c r="B423" s="30"/>
    </row>
    <row r="424" spans="2:2" x14ac:dyDescent="0.2">
      <c r="B424" s="30"/>
    </row>
    <row r="425" spans="2:2" x14ac:dyDescent="0.2">
      <c r="B425" s="30"/>
    </row>
    <row r="426" spans="2:2" x14ac:dyDescent="0.2">
      <c r="B426" s="30"/>
    </row>
    <row r="427" spans="2:2" x14ac:dyDescent="0.2">
      <c r="B427" s="30"/>
    </row>
    <row r="428" spans="2:2" x14ac:dyDescent="0.2">
      <c r="B428" s="30"/>
    </row>
    <row r="429" spans="2:2" x14ac:dyDescent="0.2">
      <c r="B429" s="30"/>
    </row>
    <row r="430" spans="2:2" x14ac:dyDescent="0.2">
      <c r="B430" s="30"/>
    </row>
    <row r="431" spans="2:2" x14ac:dyDescent="0.2">
      <c r="B431" s="30"/>
    </row>
    <row r="432" spans="2:2" x14ac:dyDescent="0.2">
      <c r="B432" s="30"/>
    </row>
    <row r="433" spans="2:2" x14ac:dyDescent="0.2">
      <c r="B433" s="30"/>
    </row>
    <row r="434" spans="2:2" x14ac:dyDescent="0.2">
      <c r="B434" s="30"/>
    </row>
    <row r="435" spans="2:2" x14ac:dyDescent="0.2">
      <c r="B435" s="30"/>
    </row>
    <row r="436" spans="2:2" x14ac:dyDescent="0.2">
      <c r="B436" s="30"/>
    </row>
    <row r="437" spans="2:2" x14ac:dyDescent="0.2">
      <c r="B437" s="30"/>
    </row>
    <row r="438" spans="2:2" x14ac:dyDescent="0.2">
      <c r="B438" s="30"/>
    </row>
    <row r="439" spans="2:2" x14ac:dyDescent="0.2">
      <c r="B439" s="30"/>
    </row>
    <row r="440" spans="2:2" x14ac:dyDescent="0.2">
      <c r="B440" s="30"/>
    </row>
    <row r="441" spans="2:2" x14ac:dyDescent="0.2">
      <c r="B441" s="30"/>
    </row>
    <row r="442" spans="2:2" x14ac:dyDescent="0.2">
      <c r="B442" s="30"/>
    </row>
    <row r="443" spans="2:2" x14ac:dyDescent="0.2">
      <c r="B443" s="30"/>
    </row>
    <row r="444" spans="2:2" x14ac:dyDescent="0.2">
      <c r="B444" s="30"/>
    </row>
    <row r="445" spans="2:2" x14ac:dyDescent="0.2">
      <c r="B445" s="30"/>
    </row>
    <row r="446" spans="2:2" x14ac:dyDescent="0.2">
      <c r="B446" s="30"/>
    </row>
    <row r="447" spans="2:2" x14ac:dyDescent="0.2">
      <c r="B447" s="30"/>
    </row>
    <row r="448" spans="2:2" x14ac:dyDescent="0.2">
      <c r="B448" s="30"/>
    </row>
    <row r="449" spans="2:2" x14ac:dyDescent="0.2">
      <c r="B449" s="30"/>
    </row>
    <row r="450" spans="2:2" x14ac:dyDescent="0.2">
      <c r="B450" s="30"/>
    </row>
    <row r="451" spans="2:2" x14ac:dyDescent="0.2">
      <c r="B451" s="30"/>
    </row>
    <row r="452" spans="2:2" x14ac:dyDescent="0.2">
      <c r="B452" s="30"/>
    </row>
    <row r="453" spans="2:2" x14ac:dyDescent="0.2">
      <c r="B453" s="30"/>
    </row>
    <row r="454" spans="2:2" x14ac:dyDescent="0.2">
      <c r="B454" s="30"/>
    </row>
    <row r="455" spans="2:2" x14ac:dyDescent="0.2">
      <c r="B455" s="30"/>
    </row>
    <row r="456" spans="2:2" x14ac:dyDescent="0.2">
      <c r="B456" s="30"/>
    </row>
    <row r="457" spans="2:2" x14ac:dyDescent="0.2">
      <c r="B457" s="30"/>
    </row>
    <row r="458" spans="2:2" x14ac:dyDescent="0.2">
      <c r="B458" s="30"/>
    </row>
    <row r="459" spans="2:2" x14ac:dyDescent="0.2">
      <c r="B459" s="30"/>
    </row>
    <row r="460" spans="2:2" x14ac:dyDescent="0.2">
      <c r="B460" s="30"/>
    </row>
    <row r="461" spans="2:2" x14ac:dyDescent="0.2">
      <c r="B461" s="30"/>
    </row>
    <row r="462" spans="2:2" x14ac:dyDescent="0.2">
      <c r="B462" s="30"/>
    </row>
    <row r="463" spans="2:2" x14ac:dyDescent="0.2">
      <c r="B463" s="30"/>
    </row>
    <row r="464" spans="2:2" x14ac:dyDescent="0.2">
      <c r="B464" s="30"/>
    </row>
    <row r="465" spans="2:2" x14ac:dyDescent="0.2">
      <c r="B465" s="30"/>
    </row>
    <row r="466" spans="2:2" x14ac:dyDescent="0.2">
      <c r="B466" s="30"/>
    </row>
    <row r="467" spans="2:2" x14ac:dyDescent="0.2">
      <c r="B467" s="30"/>
    </row>
    <row r="468" spans="2:2" x14ac:dyDescent="0.2">
      <c r="B468" s="30"/>
    </row>
    <row r="469" spans="2:2" x14ac:dyDescent="0.2">
      <c r="B469" s="30"/>
    </row>
    <row r="470" spans="2:2" x14ac:dyDescent="0.2">
      <c r="B470" s="30"/>
    </row>
    <row r="471" spans="2:2" x14ac:dyDescent="0.2">
      <c r="B471" s="30"/>
    </row>
    <row r="472" spans="2:2" x14ac:dyDescent="0.2">
      <c r="B472" s="30"/>
    </row>
    <row r="473" spans="2:2" x14ac:dyDescent="0.2">
      <c r="B473" s="30"/>
    </row>
    <row r="474" spans="2:2" x14ac:dyDescent="0.2">
      <c r="B474" s="30"/>
    </row>
    <row r="475" spans="2:2" x14ac:dyDescent="0.2">
      <c r="B475" s="30"/>
    </row>
    <row r="476" spans="2:2" x14ac:dyDescent="0.2">
      <c r="B476" s="30"/>
    </row>
    <row r="477" spans="2:2" x14ac:dyDescent="0.2">
      <c r="B477" s="30"/>
    </row>
    <row r="478" spans="2:2" x14ac:dyDescent="0.2">
      <c r="B478" s="30"/>
    </row>
    <row r="479" spans="2:2" x14ac:dyDescent="0.2">
      <c r="B479" s="30"/>
    </row>
    <row r="480" spans="2:2" x14ac:dyDescent="0.2">
      <c r="B480" s="30"/>
    </row>
    <row r="481" spans="2:2" x14ac:dyDescent="0.2">
      <c r="B481" s="30"/>
    </row>
    <row r="482" spans="2:2" x14ac:dyDescent="0.2">
      <c r="B482" s="30"/>
    </row>
    <row r="483" spans="2:2" x14ac:dyDescent="0.2">
      <c r="B483" s="30"/>
    </row>
    <row r="484" spans="2:2" x14ac:dyDescent="0.2">
      <c r="B484" s="30"/>
    </row>
    <row r="485" spans="2:2" x14ac:dyDescent="0.2">
      <c r="B485" s="30"/>
    </row>
    <row r="486" spans="2:2" x14ac:dyDescent="0.2">
      <c r="B486" s="30"/>
    </row>
    <row r="487" spans="2:2" x14ac:dyDescent="0.2">
      <c r="B487" s="30"/>
    </row>
    <row r="488" spans="2:2" x14ac:dyDescent="0.2">
      <c r="B488" s="30"/>
    </row>
    <row r="489" spans="2:2" x14ac:dyDescent="0.2">
      <c r="B489" s="30"/>
    </row>
    <row r="490" spans="2:2" x14ac:dyDescent="0.2">
      <c r="B490" s="30"/>
    </row>
    <row r="491" spans="2:2" x14ac:dyDescent="0.2">
      <c r="B491" s="30"/>
    </row>
    <row r="492" spans="2:2" x14ac:dyDescent="0.2">
      <c r="B492" s="30"/>
    </row>
    <row r="493" spans="2:2" x14ac:dyDescent="0.2">
      <c r="B493" s="30"/>
    </row>
    <row r="494" spans="2:2" x14ac:dyDescent="0.2">
      <c r="B494" s="30"/>
    </row>
    <row r="495" spans="2:2" x14ac:dyDescent="0.2">
      <c r="B495" s="30"/>
    </row>
    <row r="496" spans="2:2" x14ac:dyDescent="0.2">
      <c r="B496" s="30"/>
    </row>
    <row r="497" spans="2:2" x14ac:dyDescent="0.2">
      <c r="B497" s="30"/>
    </row>
    <row r="498" spans="2:2" x14ac:dyDescent="0.2">
      <c r="B498" s="30"/>
    </row>
    <row r="499" spans="2:2" x14ac:dyDescent="0.2">
      <c r="B499" s="30"/>
    </row>
    <row r="500" spans="2:2" x14ac:dyDescent="0.2">
      <c r="B500" s="30"/>
    </row>
    <row r="501" spans="2:2" x14ac:dyDescent="0.2">
      <c r="B501" s="30"/>
    </row>
    <row r="502" spans="2:2" x14ac:dyDescent="0.2">
      <c r="B502" s="30"/>
    </row>
    <row r="503" spans="2:2" x14ac:dyDescent="0.2">
      <c r="B503" s="30"/>
    </row>
    <row r="504" spans="2:2" x14ac:dyDescent="0.2">
      <c r="B504" s="30"/>
    </row>
    <row r="505" spans="2:2" x14ac:dyDescent="0.2">
      <c r="B505" s="30"/>
    </row>
    <row r="506" spans="2:2" x14ac:dyDescent="0.2">
      <c r="B506" s="30"/>
    </row>
    <row r="507" spans="2:2" x14ac:dyDescent="0.2">
      <c r="B507" s="30"/>
    </row>
    <row r="508" spans="2:2" x14ac:dyDescent="0.2">
      <c r="B508" s="30"/>
    </row>
    <row r="509" spans="2:2" x14ac:dyDescent="0.2">
      <c r="B509" s="30"/>
    </row>
    <row r="510" spans="2:2" x14ac:dyDescent="0.2">
      <c r="B510" s="30"/>
    </row>
    <row r="511" spans="2:2" x14ac:dyDescent="0.2">
      <c r="B511" s="30"/>
    </row>
    <row r="512" spans="2:2" x14ac:dyDescent="0.2">
      <c r="B512" s="30"/>
    </row>
    <row r="513" spans="2:2" x14ac:dyDescent="0.2">
      <c r="B513" s="30"/>
    </row>
    <row r="514" spans="2:2" x14ac:dyDescent="0.2">
      <c r="B514" s="30"/>
    </row>
    <row r="515" spans="2:2" x14ac:dyDescent="0.2">
      <c r="B515" s="30"/>
    </row>
    <row r="516" spans="2:2" x14ac:dyDescent="0.2">
      <c r="B516" s="30"/>
    </row>
    <row r="517" spans="2:2" x14ac:dyDescent="0.2">
      <c r="B517" s="30"/>
    </row>
    <row r="518" spans="2:2" x14ac:dyDescent="0.2">
      <c r="B518" s="30"/>
    </row>
    <row r="519" spans="2:2" x14ac:dyDescent="0.2">
      <c r="B519" s="30"/>
    </row>
    <row r="520" spans="2:2" x14ac:dyDescent="0.2">
      <c r="B520" s="30"/>
    </row>
    <row r="521" spans="2:2" x14ac:dyDescent="0.2">
      <c r="B521" s="30"/>
    </row>
    <row r="522" spans="2:2" x14ac:dyDescent="0.2">
      <c r="B522" s="30"/>
    </row>
    <row r="523" spans="2:2" x14ac:dyDescent="0.2">
      <c r="B523" s="30"/>
    </row>
    <row r="524" spans="2:2" x14ac:dyDescent="0.2">
      <c r="B524" s="30"/>
    </row>
    <row r="525" spans="2:2" x14ac:dyDescent="0.2">
      <c r="B525" s="30"/>
    </row>
    <row r="526" spans="2:2" x14ac:dyDescent="0.2">
      <c r="B526" s="30"/>
    </row>
    <row r="527" spans="2:2" x14ac:dyDescent="0.2">
      <c r="B527" s="30"/>
    </row>
    <row r="528" spans="2:2" x14ac:dyDescent="0.2">
      <c r="B528" s="30"/>
    </row>
    <row r="529" spans="2:2" x14ac:dyDescent="0.2">
      <c r="B529" s="30"/>
    </row>
    <row r="530" spans="2:2" x14ac:dyDescent="0.2">
      <c r="B530" s="30"/>
    </row>
    <row r="531" spans="2:2" x14ac:dyDescent="0.2">
      <c r="B531" s="30"/>
    </row>
    <row r="532" spans="2:2" x14ac:dyDescent="0.2">
      <c r="B532" s="30"/>
    </row>
    <row r="533" spans="2:2" x14ac:dyDescent="0.2">
      <c r="B533" s="30"/>
    </row>
    <row r="534" spans="2:2" x14ac:dyDescent="0.2">
      <c r="B534" s="30"/>
    </row>
    <row r="535" spans="2:2" x14ac:dyDescent="0.2">
      <c r="B535" s="30"/>
    </row>
    <row r="536" spans="2:2" x14ac:dyDescent="0.2">
      <c r="B536" s="30"/>
    </row>
    <row r="537" spans="2:2" x14ac:dyDescent="0.2">
      <c r="B537" s="30"/>
    </row>
    <row r="538" spans="2:2" x14ac:dyDescent="0.2">
      <c r="B538" s="30"/>
    </row>
    <row r="539" spans="2:2" x14ac:dyDescent="0.2">
      <c r="B539" s="30"/>
    </row>
    <row r="540" spans="2:2" x14ac:dyDescent="0.2">
      <c r="B540" s="30"/>
    </row>
    <row r="541" spans="2:2" x14ac:dyDescent="0.2">
      <c r="B541" s="30"/>
    </row>
    <row r="542" spans="2:2" x14ac:dyDescent="0.2">
      <c r="B542" s="30"/>
    </row>
    <row r="543" spans="2:2" x14ac:dyDescent="0.2">
      <c r="B543" s="30"/>
    </row>
    <row r="544" spans="2:2" x14ac:dyDescent="0.2">
      <c r="B544" s="30"/>
    </row>
    <row r="545" spans="2:2" x14ac:dyDescent="0.2">
      <c r="B545" s="30"/>
    </row>
    <row r="546" spans="2:2" x14ac:dyDescent="0.2">
      <c r="B546" s="30"/>
    </row>
    <row r="547" spans="2:2" x14ac:dyDescent="0.2">
      <c r="B547" s="30"/>
    </row>
    <row r="548" spans="2:2" x14ac:dyDescent="0.2">
      <c r="B548" s="30"/>
    </row>
    <row r="549" spans="2:2" x14ac:dyDescent="0.2">
      <c r="B549" s="30"/>
    </row>
    <row r="550" spans="2:2" x14ac:dyDescent="0.2">
      <c r="B550" s="30"/>
    </row>
    <row r="551" spans="2:2" x14ac:dyDescent="0.2">
      <c r="B551" s="30"/>
    </row>
    <row r="552" spans="2:2" x14ac:dyDescent="0.2">
      <c r="B552" s="30"/>
    </row>
    <row r="553" spans="2:2" x14ac:dyDescent="0.2">
      <c r="B553" s="30"/>
    </row>
    <row r="554" spans="2:2" x14ac:dyDescent="0.2">
      <c r="B554" s="30"/>
    </row>
    <row r="555" spans="2:2" x14ac:dyDescent="0.2">
      <c r="B555" s="30"/>
    </row>
    <row r="556" spans="2:2" x14ac:dyDescent="0.2">
      <c r="B556" s="30"/>
    </row>
    <row r="557" spans="2:2" x14ac:dyDescent="0.2">
      <c r="B557" s="30"/>
    </row>
    <row r="558" spans="2:2" x14ac:dyDescent="0.2">
      <c r="B558" s="30"/>
    </row>
    <row r="559" spans="2:2" x14ac:dyDescent="0.2">
      <c r="B559" s="30"/>
    </row>
    <row r="560" spans="2:2" x14ac:dyDescent="0.2">
      <c r="B560" s="30"/>
    </row>
    <row r="561" spans="2:2" x14ac:dyDescent="0.2">
      <c r="B561" s="30"/>
    </row>
    <row r="562" spans="2:2" x14ac:dyDescent="0.2">
      <c r="B562" s="30"/>
    </row>
    <row r="563" spans="2:2" x14ac:dyDescent="0.2">
      <c r="B563" s="30"/>
    </row>
    <row r="564" spans="2:2" x14ac:dyDescent="0.2">
      <c r="B564" s="30"/>
    </row>
    <row r="565" spans="2:2" x14ac:dyDescent="0.2">
      <c r="B565" s="30"/>
    </row>
    <row r="566" spans="2:2" x14ac:dyDescent="0.2">
      <c r="B566" s="30"/>
    </row>
    <row r="567" spans="2:2" x14ac:dyDescent="0.2">
      <c r="B567" s="30"/>
    </row>
    <row r="568" spans="2:2" x14ac:dyDescent="0.2">
      <c r="B568" s="30"/>
    </row>
    <row r="569" spans="2:2" x14ac:dyDescent="0.2">
      <c r="B569" s="30"/>
    </row>
    <row r="570" spans="2:2" x14ac:dyDescent="0.2">
      <c r="B570" s="30"/>
    </row>
    <row r="571" spans="2:2" x14ac:dyDescent="0.2">
      <c r="B571" s="30"/>
    </row>
    <row r="572" spans="2:2" x14ac:dyDescent="0.2">
      <c r="B572" s="30"/>
    </row>
    <row r="573" spans="2:2" x14ac:dyDescent="0.2">
      <c r="B573" s="30"/>
    </row>
    <row r="574" spans="2:2" x14ac:dyDescent="0.2">
      <c r="B574" s="30"/>
    </row>
    <row r="575" spans="2:2" x14ac:dyDescent="0.2">
      <c r="B575" s="30"/>
    </row>
    <row r="576" spans="2:2" x14ac:dyDescent="0.2">
      <c r="B576" s="30"/>
    </row>
    <row r="577" spans="2:2" x14ac:dyDescent="0.2">
      <c r="B577" s="30"/>
    </row>
    <row r="578" spans="2:2" x14ac:dyDescent="0.2">
      <c r="B578" s="30"/>
    </row>
    <row r="579" spans="2:2" x14ac:dyDescent="0.2">
      <c r="B579" s="30"/>
    </row>
    <row r="580" spans="2:2" x14ac:dyDescent="0.2">
      <c r="B580" s="30"/>
    </row>
    <row r="581" spans="2:2" x14ac:dyDescent="0.2">
      <c r="B581" s="30"/>
    </row>
    <row r="582" spans="2:2" x14ac:dyDescent="0.2">
      <c r="B582" s="30"/>
    </row>
    <row r="583" spans="2:2" x14ac:dyDescent="0.2">
      <c r="B583" s="30"/>
    </row>
    <row r="584" spans="2:2" x14ac:dyDescent="0.2">
      <c r="B584" s="30"/>
    </row>
    <row r="585" spans="2:2" x14ac:dyDescent="0.2">
      <c r="B585" s="30"/>
    </row>
    <row r="586" spans="2:2" x14ac:dyDescent="0.2">
      <c r="B586" s="30"/>
    </row>
    <row r="587" spans="2:2" x14ac:dyDescent="0.2">
      <c r="B587" s="30"/>
    </row>
    <row r="588" spans="2:2" x14ac:dyDescent="0.2">
      <c r="B588" s="30"/>
    </row>
    <row r="589" spans="2:2" x14ac:dyDescent="0.2">
      <c r="B589" s="30"/>
    </row>
    <row r="590" spans="2:2" x14ac:dyDescent="0.2">
      <c r="B590" s="30"/>
    </row>
    <row r="591" spans="2:2" x14ac:dyDescent="0.2">
      <c r="B591" s="30"/>
    </row>
    <row r="592" spans="2:2" x14ac:dyDescent="0.2">
      <c r="B592" s="30"/>
    </row>
    <row r="593" spans="2:2" x14ac:dyDescent="0.2">
      <c r="B593" s="30"/>
    </row>
    <row r="594" spans="2:2" x14ac:dyDescent="0.2">
      <c r="B594" s="30"/>
    </row>
    <row r="595" spans="2:2" x14ac:dyDescent="0.2">
      <c r="B595" s="30"/>
    </row>
    <row r="596" spans="2:2" x14ac:dyDescent="0.2">
      <c r="B596" s="30"/>
    </row>
    <row r="597" spans="2:2" x14ac:dyDescent="0.2">
      <c r="B597" s="30"/>
    </row>
    <row r="598" spans="2:2" x14ac:dyDescent="0.2">
      <c r="B598" s="30"/>
    </row>
    <row r="599" spans="2:2" x14ac:dyDescent="0.2">
      <c r="B599" s="30"/>
    </row>
    <row r="600" spans="2:2" x14ac:dyDescent="0.2">
      <c r="B600" s="30"/>
    </row>
    <row r="601" spans="2:2" x14ac:dyDescent="0.2">
      <c r="B601" s="30"/>
    </row>
    <row r="602" spans="2:2" x14ac:dyDescent="0.2">
      <c r="B602" s="30"/>
    </row>
    <row r="603" spans="2:2" x14ac:dyDescent="0.2">
      <c r="B603" s="30"/>
    </row>
    <row r="604" spans="2:2" x14ac:dyDescent="0.2">
      <c r="B604" s="30"/>
    </row>
    <row r="605" spans="2:2" x14ac:dyDescent="0.2">
      <c r="B605" s="30"/>
    </row>
    <row r="606" spans="2:2" x14ac:dyDescent="0.2">
      <c r="B606" s="30"/>
    </row>
    <row r="607" spans="2:2" x14ac:dyDescent="0.2">
      <c r="B607" s="30"/>
    </row>
    <row r="608" spans="2:2" x14ac:dyDescent="0.2">
      <c r="B608" s="30"/>
    </row>
    <row r="609" spans="2:2" x14ac:dyDescent="0.2">
      <c r="B609" s="30"/>
    </row>
    <row r="610" spans="2:2" x14ac:dyDescent="0.2">
      <c r="B610" s="30"/>
    </row>
    <row r="611" spans="2:2" x14ac:dyDescent="0.2">
      <c r="B611" s="30"/>
    </row>
    <row r="612" spans="2:2" x14ac:dyDescent="0.2">
      <c r="B612" s="30"/>
    </row>
    <row r="613" spans="2:2" x14ac:dyDescent="0.2">
      <c r="B613" s="30"/>
    </row>
    <row r="614" spans="2:2" x14ac:dyDescent="0.2">
      <c r="B614" s="30"/>
    </row>
    <row r="615" spans="2:2" x14ac:dyDescent="0.2">
      <c r="B615" s="30"/>
    </row>
    <row r="616" spans="2:2" x14ac:dyDescent="0.2">
      <c r="B616" s="30"/>
    </row>
    <row r="617" spans="2:2" x14ac:dyDescent="0.2">
      <c r="B617" s="30"/>
    </row>
    <row r="618" spans="2:2" x14ac:dyDescent="0.2">
      <c r="B618" s="30"/>
    </row>
    <row r="619" spans="2:2" x14ac:dyDescent="0.2">
      <c r="B619" s="30"/>
    </row>
    <row r="620" spans="2:2" x14ac:dyDescent="0.2">
      <c r="B620" s="30"/>
    </row>
    <row r="621" spans="2:2" x14ac:dyDescent="0.2">
      <c r="B621" s="30"/>
    </row>
    <row r="622" spans="2:2" x14ac:dyDescent="0.2">
      <c r="B622" s="30"/>
    </row>
    <row r="623" spans="2:2" x14ac:dyDescent="0.2">
      <c r="B623" s="30"/>
    </row>
    <row r="624" spans="2:2" x14ac:dyDescent="0.2">
      <c r="B624" s="30"/>
    </row>
    <row r="625" spans="2:2" x14ac:dyDescent="0.2">
      <c r="B625" s="30"/>
    </row>
    <row r="626" spans="2:2" x14ac:dyDescent="0.2">
      <c r="B626" s="30"/>
    </row>
    <row r="627" spans="2:2" x14ac:dyDescent="0.2">
      <c r="B627" s="30"/>
    </row>
    <row r="628" spans="2:2" x14ac:dyDescent="0.2">
      <c r="B628" s="30"/>
    </row>
    <row r="629" spans="2:2" x14ac:dyDescent="0.2">
      <c r="B629" s="30"/>
    </row>
    <row r="630" spans="2:2" x14ac:dyDescent="0.2">
      <c r="B630" s="30"/>
    </row>
    <row r="631" spans="2:2" x14ac:dyDescent="0.2">
      <c r="B631" s="30"/>
    </row>
    <row r="632" spans="2:2" x14ac:dyDescent="0.2">
      <c r="B632" s="30"/>
    </row>
    <row r="633" spans="2:2" x14ac:dyDescent="0.2">
      <c r="B633" s="30"/>
    </row>
    <row r="634" spans="2:2" x14ac:dyDescent="0.2">
      <c r="B634" s="30"/>
    </row>
    <row r="635" spans="2:2" x14ac:dyDescent="0.2">
      <c r="B635" s="30"/>
    </row>
    <row r="636" spans="2:2" x14ac:dyDescent="0.2">
      <c r="B636" s="30"/>
    </row>
    <row r="637" spans="2:2" x14ac:dyDescent="0.2">
      <c r="B637" s="30"/>
    </row>
    <row r="638" spans="2:2" x14ac:dyDescent="0.2">
      <c r="B638" s="30"/>
    </row>
    <row r="639" spans="2:2" x14ac:dyDescent="0.2">
      <c r="B639" s="30"/>
    </row>
    <row r="640" spans="2:2" x14ac:dyDescent="0.2">
      <c r="B640" s="30"/>
    </row>
    <row r="641" spans="2:2" x14ac:dyDescent="0.2">
      <c r="B641" s="30"/>
    </row>
    <row r="642" spans="2:2" x14ac:dyDescent="0.2">
      <c r="B642" s="30"/>
    </row>
    <row r="643" spans="2:2" x14ac:dyDescent="0.2">
      <c r="B643" s="30"/>
    </row>
    <row r="644" spans="2:2" x14ac:dyDescent="0.2">
      <c r="B644" s="30"/>
    </row>
    <row r="645" spans="2:2" x14ac:dyDescent="0.2">
      <c r="B645" s="30"/>
    </row>
    <row r="646" spans="2:2" x14ac:dyDescent="0.2">
      <c r="B646" s="30"/>
    </row>
    <row r="647" spans="2:2" x14ac:dyDescent="0.2">
      <c r="B647" s="30"/>
    </row>
    <row r="648" spans="2:2" x14ac:dyDescent="0.2">
      <c r="B648" s="30"/>
    </row>
    <row r="649" spans="2:2" x14ac:dyDescent="0.2">
      <c r="B649" s="30"/>
    </row>
    <row r="650" spans="2:2" x14ac:dyDescent="0.2">
      <c r="B650" s="30"/>
    </row>
    <row r="651" spans="2:2" x14ac:dyDescent="0.2">
      <c r="B651" s="30"/>
    </row>
    <row r="652" spans="2:2" x14ac:dyDescent="0.2">
      <c r="B652" s="30"/>
    </row>
    <row r="653" spans="2:2" x14ac:dyDescent="0.2">
      <c r="B653" s="30"/>
    </row>
    <row r="654" spans="2:2" x14ac:dyDescent="0.2">
      <c r="B654" s="30"/>
    </row>
    <row r="655" spans="2:2" x14ac:dyDescent="0.2">
      <c r="B655" s="30"/>
    </row>
    <row r="656" spans="2:2" x14ac:dyDescent="0.2">
      <c r="B656" s="30"/>
    </row>
    <row r="657" spans="2:2" x14ac:dyDescent="0.2">
      <c r="B657" s="30"/>
    </row>
    <row r="658" spans="2:2" x14ac:dyDescent="0.2">
      <c r="B658" s="30"/>
    </row>
    <row r="659" spans="2:2" x14ac:dyDescent="0.2">
      <c r="B659" s="30"/>
    </row>
    <row r="660" spans="2:2" x14ac:dyDescent="0.2">
      <c r="B660" s="30"/>
    </row>
    <row r="661" spans="2:2" x14ac:dyDescent="0.2">
      <c r="B661" s="30"/>
    </row>
    <row r="662" spans="2:2" x14ac:dyDescent="0.2">
      <c r="B662" s="30"/>
    </row>
    <row r="663" spans="2:2" x14ac:dyDescent="0.2">
      <c r="B663" s="30"/>
    </row>
    <row r="664" spans="2:2" x14ac:dyDescent="0.2">
      <c r="B664" s="30"/>
    </row>
    <row r="665" spans="2:2" x14ac:dyDescent="0.2">
      <c r="B665" s="30"/>
    </row>
    <row r="666" spans="2:2" x14ac:dyDescent="0.2">
      <c r="B666" s="30"/>
    </row>
    <row r="667" spans="2:2" x14ac:dyDescent="0.2">
      <c r="B667" s="30"/>
    </row>
    <row r="668" spans="2:2" x14ac:dyDescent="0.2">
      <c r="B668" s="30"/>
    </row>
    <row r="669" spans="2:2" x14ac:dyDescent="0.2">
      <c r="B669" s="30"/>
    </row>
    <row r="670" spans="2:2" x14ac:dyDescent="0.2">
      <c r="B670" s="30"/>
    </row>
    <row r="671" spans="2:2" x14ac:dyDescent="0.2">
      <c r="B671" s="30"/>
    </row>
    <row r="672" spans="2:2" x14ac:dyDescent="0.2">
      <c r="B672" s="30"/>
    </row>
    <row r="673" spans="2:2" x14ac:dyDescent="0.2">
      <c r="B673" s="30"/>
    </row>
    <row r="674" spans="2:2" x14ac:dyDescent="0.2">
      <c r="B674" s="30"/>
    </row>
    <row r="675" spans="2:2" x14ac:dyDescent="0.2">
      <c r="B675" s="30"/>
    </row>
    <row r="676" spans="2:2" x14ac:dyDescent="0.2">
      <c r="B676" s="30"/>
    </row>
    <row r="677" spans="2:2" x14ac:dyDescent="0.2">
      <c r="B677" s="30"/>
    </row>
    <row r="678" spans="2:2" x14ac:dyDescent="0.2">
      <c r="B678" s="30"/>
    </row>
    <row r="679" spans="2:2" x14ac:dyDescent="0.2">
      <c r="B679" s="30"/>
    </row>
    <row r="680" spans="2:2" x14ac:dyDescent="0.2">
      <c r="B680" s="30"/>
    </row>
    <row r="681" spans="2:2" x14ac:dyDescent="0.2">
      <c r="B681" s="30"/>
    </row>
    <row r="682" spans="2:2" x14ac:dyDescent="0.2">
      <c r="B682" s="30"/>
    </row>
    <row r="683" spans="2:2" x14ac:dyDescent="0.2">
      <c r="B683" s="30"/>
    </row>
    <row r="684" spans="2:2" x14ac:dyDescent="0.2">
      <c r="B684" s="30"/>
    </row>
    <row r="685" spans="2:2" x14ac:dyDescent="0.2">
      <c r="B685" s="30"/>
    </row>
    <row r="686" spans="2:2" x14ac:dyDescent="0.2">
      <c r="B686" s="30"/>
    </row>
    <row r="687" spans="2:2" x14ac:dyDescent="0.2">
      <c r="B687" s="30"/>
    </row>
    <row r="688" spans="2:2" x14ac:dyDescent="0.2">
      <c r="B688" s="30"/>
    </row>
    <row r="689" spans="2:2" x14ac:dyDescent="0.2">
      <c r="B689" s="30"/>
    </row>
    <row r="690" spans="2:2" x14ac:dyDescent="0.2">
      <c r="B690" s="30"/>
    </row>
    <row r="691" spans="2:2" x14ac:dyDescent="0.2">
      <c r="B691" s="30"/>
    </row>
    <row r="692" spans="2:2" x14ac:dyDescent="0.2">
      <c r="B692" s="30"/>
    </row>
    <row r="693" spans="2:2" x14ac:dyDescent="0.2">
      <c r="B693" s="30"/>
    </row>
    <row r="694" spans="2:2" x14ac:dyDescent="0.2">
      <c r="B694" s="30"/>
    </row>
    <row r="695" spans="2:2" x14ac:dyDescent="0.2">
      <c r="B695" s="30"/>
    </row>
    <row r="696" spans="2:2" x14ac:dyDescent="0.2">
      <c r="B696" s="30"/>
    </row>
    <row r="697" spans="2:2" x14ac:dyDescent="0.2">
      <c r="B697" s="30"/>
    </row>
    <row r="698" spans="2:2" x14ac:dyDescent="0.2">
      <c r="B698" s="30"/>
    </row>
    <row r="699" spans="2:2" x14ac:dyDescent="0.2">
      <c r="B699" s="30"/>
    </row>
    <row r="700" spans="2:2" x14ac:dyDescent="0.2">
      <c r="B700" s="30"/>
    </row>
    <row r="701" spans="2:2" x14ac:dyDescent="0.2">
      <c r="B701" s="30"/>
    </row>
    <row r="702" spans="2:2" x14ac:dyDescent="0.2">
      <c r="B702" s="30"/>
    </row>
    <row r="703" spans="2:2" x14ac:dyDescent="0.2">
      <c r="B703" s="30"/>
    </row>
    <row r="704" spans="2:2" x14ac:dyDescent="0.2">
      <c r="B704" s="30"/>
    </row>
    <row r="705" spans="2:2" x14ac:dyDescent="0.2">
      <c r="B705" s="30"/>
    </row>
    <row r="706" spans="2:2" x14ac:dyDescent="0.2">
      <c r="B706" s="30"/>
    </row>
    <row r="707" spans="2:2" x14ac:dyDescent="0.2">
      <c r="B707" s="30"/>
    </row>
    <row r="708" spans="2:2" x14ac:dyDescent="0.2">
      <c r="B708" s="30"/>
    </row>
    <row r="709" spans="2:2" x14ac:dyDescent="0.2">
      <c r="B709" s="30"/>
    </row>
    <row r="710" spans="2:2" x14ac:dyDescent="0.2">
      <c r="B710" s="30"/>
    </row>
    <row r="711" spans="2:2" x14ac:dyDescent="0.2">
      <c r="B711" s="30"/>
    </row>
    <row r="712" spans="2:2" x14ac:dyDescent="0.2">
      <c r="B712" s="30"/>
    </row>
    <row r="713" spans="2:2" x14ac:dyDescent="0.2">
      <c r="B713" s="30"/>
    </row>
    <row r="714" spans="2:2" x14ac:dyDescent="0.2">
      <c r="B714" s="30"/>
    </row>
    <row r="715" spans="2:2" x14ac:dyDescent="0.2">
      <c r="B715" s="30"/>
    </row>
    <row r="716" spans="2:2" x14ac:dyDescent="0.2">
      <c r="B716" s="30"/>
    </row>
    <row r="717" spans="2:2" x14ac:dyDescent="0.2">
      <c r="B717" s="30"/>
    </row>
    <row r="718" spans="2:2" x14ac:dyDescent="0.2">
      <c r="B718" s="30"/>
    </row>
    <row r="719" spans="2:2" x14ac:dyDescent="0.2">
      <c r="B719" s="30"/>
    </row>
    <row r="720" spans="2:2" x14ac:dyDescent="0.2">
      <c r="B720" s="30"/>
    </row>
    <row r="721" spans="2:2" x14ac:dyDescent="0.2">
      <c r="B721" s="30"/>
    </row>
    <row r="722" spans="2:2" x14ac:dyDescent="0.2">
      <c r="B722" s="30"/>
    </row>
    <row r="723" spans="2:2" x14ac:dyDescent="0.2">
      <c r="B723" s="30"/>
    </row>
    <row r="724" spans="2:2" x14ac:dyDescent="0.2">
      <c r="B724" s="30"/>
    </row>
    <row r="725" spans="2:2" x14ac:dyDescent="0.2">
      <c r="B725" s="30"/>
    </row>
    <row r="726" spans="2:2" x14ac:dyDescent="0.2">
      <c r="B726" s="30"/>
    </row>
    <row r="727" spans="2:2" x14ac:dyDescent="0.2">
      <c r="B727" s="30"/>
    </row>
    <row r="728" spans="2:2" x14ac:dyDescent="0.2">
      <c r="B728" s="30"/>
    </row>
    <row r="729" spans="2:2" x14ac:dyDescent="0.2">
      <c r="B729" s="30"/>
    </row>
    <row r="730" spans="2:2" x14ac:dyDescent="0.2">
      <c r="B730" s="30"/>
    </row>
    <row r="731" spans="2:2" x14ac:dyDescent="0.2">
      <c r="B731" s="30"/>
    </row>
    <row r="732" spans="2:2" x14ac:dyDescent="0.2">
      <c r="B732" s="30"/>
    </row>
    <row r="733" spans="2:2" x14ac:dyDescent="0.2">
      <c r="B733" s="30"/>
    </row>
    <row r="734" spans="2:2" x14ac:dyDescent="0.2">
      <c r="B734" s="30"/>
    </row>
    <row r="735" spans="2:2" x14ac:dyDescent="0.2">
      <c r="B735" s="30"/>
    </row>
    <row r="736" spans="2:2" x14ac:dyDescent="0.2">
      <c r="B736" s="30"/>
    </row>
    <row r="737" spans="2:2" x14ac:dyDescent="0.2">
      <c r="B737" s="30"/>
    </row>
    <row r="738" spans="2:2" x14ac:dyDescent="0.2">
      <c r="B738" s="30"/>
    </row>
    <row r="739" spans="2:2" x14ac:dyDescent="0.2">
      <c r="B739" s="30"/>
    </row>
    <row r="740" spans="2:2" x14ac:dyDescent="0.2">
      <c r="B740" s="30"/>
    </row>
    <row r="741" spans="2:2" x14ac:dyDescent="0.2">
      <c r="B741" s="30"/>
    </row>
    <row r="742" spans="2:2" x14ac:dyDescent="0.2">
      <c r="B742" s="30"/>
    </row>
    <row r="743" spans="2:2" x14ac:dyDescent="0.2">
      <c r="B743" s="30"/>
    </row>
    <row r="744" spans="2:2" x14ac:dyDescent="0.2">
      <c r="B744" s="30"/>
    </row>
    <row r="745" spans="2:2" x14ac:dyDescent="0.2">
      <c r="B745" s="30"/>
    </row>
    <row r="746" spans="2:2" x14ac:dyDescent="0.2">
      <c r="B746" s="30"/>
    </row>
    <row r="747" spans="2:2" x14ac:dyDescent="0.2">
      <c r="B747" s="30"/>
    </row>
    <row r="748" spans="2:2" x14ac:dyDescent="0.2">
      <c r="B748" s="30"/>
    </row>
    <row r="749" spans="2:2" x14ac:dyDescent="0.2">
      <c r="B749" s="30"/>
    </row>
    <row r="750" spans="2:2" x14ac:dyDescent="0.2">
      <c r="B750" s="30"/>
    </row>
    <row r="751" spans="2:2" x14ac:dyDescent="0.2">
      <c r="B751" s="30"/>
    </row>
    <row r="752" spans="2:2" x14ac:dyDescent="0.2">
      <c r="B752" s="30"/>
    </row>
    <row r="753" spans="2:2" x14ac:dyDescent="0.2">
      <c r="B753" s="30"/>
    </row>
    <row r="754" spans="2:2" x14ac:dyDescent="0.2">
      <c r="B754" s="30"/>
    </row>
    <row r="755" spans="2:2" x14ac:dyDescent="0.2">
      <c r="B755" s="30"/>
    </row>
    <row r="756" spans="2:2" x14ac:dyDescent="0.2">
      <c r="B756" s="30"/>
    </row>
    <row r="757" spans="2:2" x14ac:dyDescent="0.2">
      <c r="B757" s="30"/>
    </row>
    <row r="758" spans="2:2" x14ac:dyDescent="0.2">
      <c r="B758" s="30"/>
    </row>
    <row r="759" spans="2:2" x14ac:dyDescent="0.2">
      <c r="B759" s="30"/>
    </row>
    <row r="760" spans="2:2" x14ac:dyDescent="0.2">
      <c r="B760" s="30"/>
    </row>
    <row r="761" spans="2:2" x14ac:dyDescent="0.2">
      <c r="B761" s="30"/>
    </row>
    <row r="762" spans="2:2" x14ac:dyDescent="0.2">
      <c r="B762" s="30"/>
    </row>
    <row r="763" spans="2:2" x14ac:dyDescent="0.2">
      <c r="B763" s="30"/>
    </row>
    <row r="764" spans="2:2" x14ac:dyDescent="0.2">
      <c r="B764" s="30"/>
    </row>
    <row r="765" spans="2:2" x14ac:dyDescent="0.2">
      <c r="B765" s="30"/>
    </row>
    <row r="766" spans="2:2" x14ac:dyDescent="0.2">
      <c r="B766" s="30"/>
    </row>
    <row r="767" spans="2:2" x14ac:dyDescent="0.2">
      <c r="B767" s="30"/>
    </row>
    <row r="768" spans="2:2" x14ac:dyDescent="0.2">
      <c r="B768" s="30"/>
    </row>
    <row r="769" spans="2:2" x14ac:dyDescent="0.2">
      <c r="B769" s="30"/>
    </row>
    <row r="770" spans="2:2" x14ac:dyDescent="0.2">
      <c r="B770" s="30"/>
    </row>
    <row r="771" spans="2:2" x14ac:dyDescent="0.2">
      <c r="B771" s="30"/>
    </row>
    <row r="772" spans="2:2" x14ac:dyDescent="0.2">
      <c r="B772" s="30"/>
    </row>
    <row r="773" spans="2:2" x14ac:dyDescent="0.2">
      <c r="B773" s="30"/>
    </row>
    <row r="774" spans="2:2" x14ac:dyDescent="0.2">
      <c r="B774" s="30"/>
    </row>
    <row r="775" spans="2:2" x14ac:dyDescent="0.2">
      <c r="B775" s="30"/>
    </row>
    <row r="776" spans="2:2" x14ac:dyDescent="0.2">
      <c r="B776" s="30"/>
    </row>
    <row r="777" spans="2:2" x14ac:dyDescent="0.2">
      <c r="B777" s="30"/>
    </row>
    <row r="778" spans="2:2" x14ac:dyDescent="0.2">
      <c r="B778" s="30"/>
    </row>
    <row r="779" spans="2:2" x14ac:dyDescent="0.2">
      <c r="B779" s="30"/>
    </row>
    <row r="780" spans="2:2" x14ac:dyDescent="0.2">
      <c r="B780" s="30"/>
    </row>
    <row r="781" spans="2:2" x14ac:dyDescent="0.2">
      <c r="B781" s="30"/>
    </row>
    <row r="782" spans="2:2" x14ac:dyDescent="0.2">
      <c r="B782" s="30"/>
    </row>
    <row r="783" spans="2:2" x14ac:dyDescent="0.2">
      <c r="B783" s="30"/>
    </row>
    <row r="784" spans="2:2" x14ac:dyDescent="0.2">
      <c r="B784" s="30"/>
    </row>
    <row r="785" spans="2:2" x14ac:dyDescent="0.2">
      <c r="B785" s="30"/>
    </row>
    <row r="786" spans="2:2" x14ac:dyDescent="0.2">
      <c r="B786" s="30"/>
    </row>
    <row r="787" spans="2:2" x14ac:dyDescent="0.2">
      <c r="B787" s="30"/>
    </row>
    <row r="788" spans="2:2" x14ac:dyDescent="0.2">
      <c r="B788" s="30"/>
    </row>
    <row r="789" spans="2:2" x14ac:dyDescent="0.2">
      <c r="B789" s="30"/>
    </row>
    <row r="790" spans="2:2" x14ac:dyDescent="0.2">
      <c r="B790" s="30"/>
    </row>
    <row r="791" spans="2:2" x14ac:dyDescent="0.2">
      <c r="B791" s="30"/>
    </row>
    <row r="792" spans="2:2" x14ac:dyDescent="0.2">
      <c r="B792" s="30"/>
    </row>
    <row r="793" spans="2:2" x14ac:dyDescent="0.2">
      <c r="B793" s="30"/>
    </row>
    <row r="794" spans="2:2" x14ac:dyDescent="0.2">
      <c r="B794" s="30"/>
    </row>
    <row r="795" spans="2:2" x14ac:dyDescent="0.2">
      <c r="B795" s="30"/>
    </row>
    <row r="796" spans="2:2" x14ac:dyDescent="0.2">
      <c r="B796" s="30"/>
    </row>
    <row r="797" spans="2:2" x14ac:dyDescent="0.2">
      <c r="B797" s="30"/>
    </row>
    <row r="798" spans="2:2" x14ac:dyDescent="0.2">
      <c r="B798" s="30"/>
    </row>
    <row r="799" spans="2:2" x14ac:dyDescent="0.2">
      <c r="B799" s="30"/>
    </row>
    <row r="800" spans="2:2" x14ac:dyDescent="0.2">
      <c r="B800" s="30"/>
    </row>
    <row r="801" spans="2:2" x14ac:dyDescent="0.2">
      <c r="B801" s="30"/>
    </row>
    <row r="802" spans="2:2" x14ac:dyDescent="0.2">
      <c r="B802" s="30"/>
    </row>
    <row r="803" spans="2:2" x14ac:dyDescent="0.2">
      <c r="B803" s="30"/>
    </row>
    <row r="804" spans="2:2" x14ac:dyDescent="0.2">
      <c r="B804" s="30"/>
    </row>
    <row r="805" spans="2:2" x14ac:dyDescent="0.2">
      <c r="B805" s="30"/>
    </row>
    <row r="806" spans="2:2" x14ac:dyDescent="0.2">
      <c r="B806" s="30"/>
    </row>
    <row r="807" spans="2:2" x14ac:dyDescent="0.2">
      <c r="B807" s="30"/>
    </row>
    <row r="808" spans="2:2" x14ac:dyDescent="0.2">
      <c r="B808" s="30"/>
    </row>
    <row r="809" spans="2:2" x14ac:dyDescent="0.2">
      <c r="B809" s="30"/>
    </row>
    <row r="810" spans="2:2" x14ac:dyDescent="0.2">
      <c r="B810" s="30"/>
    </row>
    <row r="811" spans="2:2" x14ac:dyDescent="0.2">
      <c r="B811" s="30"/>
    </row>
    <row r="812" spans="2:2" x14ac:dyDescent="0.2">
      <c r="B812" s="30"/>
    </row>
    <row r="813" spans="2:2" x14ac:dyDescent="0.2">
      <c r="B813" s="30"/>
    </row>
    <row r="814" spans="2:2" x14ac:dyDescent="0.2">
      <c r="B814" s="30"/>
    </row>
    <row r="815" spans="2:2" x14ac:dyDescent="0.2">
      <c r="B815" s="30"/>
    </row>
    <row r="816" spans="2:2" x14ac:dyDescent="0.2">
      <c r="B816" s="30"/>
    </row>
    <row r="817" spans="2:2" x14ac:dyDescent="0.2">
      <c r="B817" s="30"/>
    </row>
    <row r="818" spans="2:2" x14ac:dyDescent="0.2">
      <c r="B818" s="30"/>
    </row>
    <row r="819" spans="2:2" x14ac:dyDescent="0.2">
      <c r="B819" s="30"/>
    </row>
    <row r="820" spans="2:2" x14ac:dyDescent="0.2">
      <c r="B820" s="30"/>
    </row>
    <row r="821" spans="2:2" x14ac:dyDescent="0.2">
      <c r="B821" s="30"/>
    </row>
    <row r="822" spans="2:2" x14ac:dyDescent="0.2">
      <c r="B822" s="30"/>
    </row>
    <row r="823" spans="2:2" x14ac:dyDescent="0.2">
      <c r="B823" s="30"/>
    </row>
    <row r="824" spans="2:2" x14ac:dyDescent="0.2">
      <c r="B824" s="30"/>
    </row>
    <row r="825" spans="2:2" x14ac:dyDescent="0.2">
      <c r="B825" s="30"/>
    </row>
    <row r="826" spans="2:2" x14ac:dyDescent="0.2">
      <c r="B826" s="30"/>
    </row>
    <row r="827" spans="2:2" x14ac:dyDescent="0.2">
      <c r="B827" s="30"/>
    </row>
    <row r="828" spans="2:2" x14ac:dyDescent="0.2">
      <c r="B828" s="30"/>
    </row>
    <row r="829" spans="2:2" x14ac:dyDescent="0.2">
      <c r="B829" s="30"/>
    </row>
    <row r="830" spans="2:2" x14ac:dyDescent="0.2">
      <c r="B830" s="30"/>
    </row>
    <row r="831" spans="2:2" x14ac:dyDescent="0.2">
      <c r="B831" s="30"/>
    </row>
    <row r="832" spans="2:2" x14ac:dyDescent="0.2">
      <c r="B832" s="30"/>
    </row>
    <row r="833" spans="2:2" x14ac:dyDescent="0.2">
      <c r="B833" s="30"/>
    </row>
    <row r="834" spans="2:2" x14ac:dyDescent="0.2">
      <c r="B834" s="30"/>
    </row>
    <row r="835" spans="2:2" x14ac:dyDescent="0.2">
      <c r="B835" s="30"/>
    </row>
    <row r="836" spans="2:2" x14ac:dyDescent="0.2">
      <c r="B836" s="30"/>
    </row>
    <row r="837" spans="2:2" x14ac:dyDescent="0.2">
      <c r="B837" s="30"/>
    </row>
    <row r="838" spans="2:2" x14ac:dyDescent="0.2">
      <c r="B838" s="30"/>
    </row>
    <row r="839" spans="2:2" x14ac:dyDescent="0.2">
      <c r="B839" s="30"/>
    </row>
    <row r="840" spans="2:2" x14ac:dyDescent="0.2">
      <c r="B840" s="30"/>
    </row>
    <row r="841" spans="2:2" x14ac:dyDescent="0.2">
      <c r="B841" s="30"/>
    </row>
    <row r="842" spans="2:2" x14ac:dyDescent="0.2">
      <c r="B842" s="30"/>
    </row>
    <row r="843" spans="2:2" x14ac:dyDescent="0.2">
      <c r="B843" s="30"/>
    </row>
    <row r="844" spans="2:2" x14ac:dyDescent="0.2">
      <c r="B844" s="30"/>
    </row>
    <row r="845" spans="2:2" x14ac:dyDescent="0.2">
      <c r="B845" s="30"/>
    </row>
    <row r="846" spans="2:2" x14ac:dyDescent="0.2">
      <c r="B846" s="30"/>
    </row>
    <row r="847" spans="2:2" x14ac:dyDescent="0.2">
      <c r="B847" s="30"/>
    </row>
    <row r="848" spans="2:2" x14ac:dyDescent="0.2">
      <c r="B848" s="30"/>
    </row>
    <row r="849" spans="2:2" x14ac:dyDescent="0.2">
      <c r="B849" s="30"/>
    </row>
    <row r="850" spans="2:2" x14ac:dyDescent="0.2">
      <c r="B850" s="30"/>
    </row>
    <row r="851" spans="2:2" x14ac:dyDescent="0.2">
      <c r="B851" s="30"/>
    </row>
    <row r="852" spans="2:2" x14ac:dyDescent="0.2">
      <c r="B852" s="30"/>
    </row>
    <row r="853" spans="2:2" x14ac:dyDescent="0.2">
      <c r="B853" s="30"/>
    </row>
    <row r="854" spans="2:2" x14ac:dyDescent="0.2">
      <c r="B854" s="30"/>
    </row>
    <row r="855" spans="2:2" x14ac:dyDescent="0.2">
      <c r="B855" s="30"/>
    </row>
    <row r="856" spans="2:2" x14ac:dyDescent="0.2">
      <c r="B856" s="30"/>
    </row>
    <row r="857" spans="2:2" x14ac:dyDescent="0.2">
      <c r="B857" s="30"/>
    </row>
    <row r="858" spans="2:2" x14ac:dyDescent="0.2">
      <c r="B858" s="30"/>
    </row>
    <row r="859" spans="2:2" x14ac:dyDescent="0.2">
      <c r="B859" s="30"/>
    </row>
    <row r="860" spans="2:2" x14ac:dyDescent="0.2">
      <c r="B860" s="30"/>
    </row>
    <row r="861" spans="2:2" x14ac:dyDescent="0.2">
      <c r="B861" s="30"/>
    </row>
    <row r="862" spans="2:2" x14ac:dyDescent="0.2">
      <c r="B862" s="30"/>
    </row>
    <row r="863" spans="2:2" x14ac:dyDescent="0.2">
      <c r="B863" s="30"/>
    </row>
    <row r="864" spans="2:2" x14ac:dyDescent="0.2">
      <c r="B864" s="30"/>
    </row>
    <row r="865" spans="2:2" x14ac:dyDescent="0.2">
      <c r="B865" s="30"/>
    </row>
    <row r="866" spans="2:2" x14ac:dyDescent="0.2">
      <c r="B866" s="30"/>
    </row>
    <row r="867" spans="2:2" x14ac:dyDescent="0.2">
      <c r="B867" s="30"/>
    </row>
    <row r="868" spans="2:2" x14ac:dyDescent="0.2">
      <c r="B868" s="30"/>
    </row>
    <row r="869" spans="2:2" x14ac:dyDescent="0.2">
      <c r="B869" s="30"/>
    </row>
    <row r="870" spans="2:2" x14ac:dyDescent="0.2">
      <c r="B870" s="30"/>
    </row>
    <row r="871" spans="2:2" x14ac:dyDescent="0.2">
      <c r="B871" s="30"/>
    </row>
    <row r="872" spans="2:2" x14ac:dyDescent="0.2">
      <c r="B872" s="30"/>
    </row>
    <row r="873" spans="2:2" x14ac:dyDescent="0.2">
      <c r="B873" s="30"/>
    </row>
    <row r="874" spans="2:2" x14ac:dyDescent="0.2">
      <c r="B874" s="30"/>
    </row>
    <row r="875" spans="2:2" x14ac:dyDescent="0.2">
      <c r="B875" s="30"/>
    </row>
    <row r="876" spans="2:2" x14ac:dyDescent="0.2">
      <c r="B876" s="30"/>
    </row>
    <row r="877" spans="2:2" x14ac:dyDescent="0.2">
      <c r="B877" s="30"/>
    </row>
    <row r="878" spans="2:2" x14ac:dyDescent="0.2">
      <c r="B878" s="30"/>
    </row>
    <row r="879" spans="2:2" x14ac:dyDescent="0.2">
      <c r="B879" s="30"/>
    </row>
    <row r="880" spans="2:2" x14ac:dyDescent="0.2">
      <c r="B880" s="30"/>
    </row>
    <row r="881" spans="2:2" x14ac:dyDescent="0.2">
      <c r="B881" s="30"/>
    </row>
    <row r="882" spans="2:2" x14ac:dyDescent="0.2">
      <c r="B882" s="30"/>
    </row>
    <row r="883" spans="2:2" x14ac:dyDescent="0.2">
      <c r="B883" s="30"/>
    </row>
    <row r="884" spans="2:2" x14ac:dyDescent="0.2">
      <c r="B884" s="30"/>
    </row>
    <row r="885" spans="2:2" x14ac:dyDescent="0.2">
      <c r="B885" s="30"/>
    </row>
    <row r="886" spans="2:2" x14ac:dyDescent="0.2">
      <c r="B886" s="30"/>
    </row>
    <row r="887" spans="2:2" x14ac:dyDescent="0.2">
      <c r="B887" s="30"/>
    </row>
    <row r="888" spans="2:2" x14ac:dyDescent="0.2">
      <c r="B888" s="30"/>
    </row>
    <row r="889" spans="2:2" x14ac:dyDescent="0.2">
      <c r="B889" s="30"/>
    </row>
    <row r="890" spans="2:2" x14ac:dyDescent="0.2">
      <c r="B890" s="30"/>
    </row>
    <row r="891" spans="2:2" x14ac:dyDescent="0.2">
      <c r="B891" s="30"/>
    </row>
    <row r="892" spans="2:2" x14ac:dyDescent="0.2">
      <c r="B892" s="30"/>
    </row>
    <row r="893" spans="2:2" x14ac:dyDescent="0.2">
      <c r="B893" s="30"/>
    </row>
    <row r="894" spans="2:2" x14ac:dyDescent="0.2">
      <c r="B894" s="30"/>
    </row>
    <row r="895" spans="2:2" x14ac:dyDescent="0.2">
      <c r="B895" s="30"/>
    </row>
    <row r="896" spans="2:2" x14ac:dyDescent="0.2">
      <c r="B896" s="30"/>
    </row>
    <row r="897" spans="2:2" x14ac:dyDescent="0.2">
      <c r="B897" s="30"/>
    </row>
    <row r="898" spans="2:2" x14ac:dyDescent="0.2">
      <c r="B898" s="30"/>
    </row>
    <row r="899" spans="2:2" x14ac:dyDescent="0.2">
      <c r="B899" s="30"/>
    </row>
    <row r="900" spans="2:2" x14ac:dyDescent="0.2">
      <c r="B900" s="30"/>
    </row>
    <row r="901" spans="2:2" x14ac:dyDescent="0.2">
      <c r="B901" s="30"/>
    </row>
    <row r="902" spans="2:2" x14ac:dyDescent="0.2">
      <c r="B902" s="30"/>
    </row>
    <row r="903" spans="2:2" x14ac:dyDescent="0.2">
      <c r="B903" s="30"/>
    </row>
    <row r="904" spans="2:2" x14ac:dyDescent="0.2">
      <c r="B904" s="30"/>
    </row>
    <row r="905" spans="2:2" x14ac:dyDescent="0.2">
      <c r="B905" s="30"/>
    </row>
    <row r="906" spans="2:2" x14ac:dyDescent="0.2">
      <c r="B906" s="30"/>
    </row>
    <row r="907" spans="2:2" x14ac:dyDescent="0.2">
      <c r="B907" s="30"/>
    </row>
    <row r="908" spans="2:2" x14ac:dyDescent="0.2">
      <c r="B908" s="30"/>
    </row>
    <row r="909" spans="2:2" x14ac:dyDescent="0.2">
      <c r="B909" s="30"/>
    </row>
    <row r="910" spans="2:2" x14ac:dyDescent="0.2">
      <c r="B910" s="30"/>
    </row>
    <row r="911" spans="2:2" x14ac:dyDescent="0.2">
      <c r="B911" s="30"/>
    </row>
    <row r="912" spans="2:2" x14ac:dyDescent="0.2">
      <c r="B912" s="30"/>
    </row>
    <row r="913" spans="2:2" x14ac:dyDescent="0.2">
      <c r="B913" s="30"/>
    </row>
    <row r="914" spans="2:2" x14ac:dyDescent="0.2">
      <c r="B914" s="30"/>
    </row>
    <row r="915" spans="2:2" x14ac:dyDescent="0.2">
      <c r="B915" s="30"/>
    </row>
    <row r="916" spans="2:2" x14ac:dyDescent="0.2">
      <c r="B916" s="30"/>
    </row>
    <row r="917" spans="2:2" x14ac:dyDescent="0.2">
      <c r="B917" s="30"/>
    </row>
    <row r="918" spans="2:2" x14ac:dyDescent="0.2">
      <c r="B918" s="30"/>
    </row>
    <row r="919" spans="2:2" x14ac:dyDescent="0.2">
      <c r="B919" s="30"/>
    </row>
    <row r="920" spans="2:2" x14ac:dyDescent="0.2">
      <c r="B920" s="30"/>
    </row>
    <row r="921" spans="2:2" x14ac:dyDescent="0.2">
      <c r="B921" s="30"/>
    </row>
    <row r="922" spans="2:2" x14ac:dyDescent="0.2">
      <c r="B922" s="30"/>
    </row>
    <row r="923" spans="2:2" x14ac:dyDescent="0.2">
      <c r="B923" s="30"/>
    </row>
    <row r="924" spans="2:2" x14ac:dyDescent="0.2">
      <c r="B924" s="30"/>
    </row>
    <row r="925" spans="2:2" x14ac:dyDescent="0.2">
      <c r="B925" s="30"/>
    </row>
    <row r="926" spans="2:2" x14ac:dyDescent="0.2">
      <c r="B926" s="30"/>
    </row>
    <row r="927" spans="2:2" x14ac:dyDescent="0.2">
      <c r="B927" s="30"/>
    </row>
    <row r="928" spans="2:2" x14ac:dyDescent="0.2">
      <c r="B928" s="30"/>
    </row>
    <row r="929" spans="2:2" x14ac:dyDescent="0.2">
      <c r="B929" s="30"/>
    </row>
    <row r="930" spans="2:2" x14ac:dyDescent="0.2">
      <c r="B930" s="30"/>
    </row>
    <row r="931" spans="2:2" x14ac:dyDescent="0.2">
      <c r="B931" s="30"/>
    </row>
    <row r="932" spans="2:2" x14ac:dyDescent="0.2">
      <c r="B932" s="30"/>
    </row>
    <row r="933" spans="2:2" x14ac:dyDescent="0.2">
      <c r="B933" s="30"/>
    </row>
    <row r="934" spans="2:2" x14ac:dyDescent="0.2">
      <c r="B934" s="30"/>
    </row>
    <row r="935" spans="2:2" x14ac:dyDescent="0.2">
      <c r="B935" s="30"/>
    </row>
    <row r="936" spans="2:2" x14ac:dyDescent="0.2">
      <c r="B936" s="30"/>
    </row>
    <row r="937" spans="2:2" x14ac:dyDescent="0.2">
      <c r="B937" s="30"/>
    </row>
    <row r="938" spans="2:2" x14ac:dyDescent="0.2">
      <c r="B938" s="30"/>
    </row>
    <row r="939" spans="2:2" x14ac:dyDescent="0.2">
      <c r="B939" s="30"/>
    </row>
    <row r="940" spans="2:2" x14ac:dyDescent="0.2">
      <c r="B940" s="30"/>
    </row>
    <row r="941" spans="2:2" x14ac:dyDescent="0.2">
      <c r="B941" s="30"/>
    </row>
    <row r="942" spans="2:2" x14ac:dyDescent="0.2">
      <c r="B942" s="30"/>
    </row>
    <row r="943" spans="2:2" x14ac:dyDescent="0.2">
      <c r="B943" s="30"/>
    </row>
    <row r="944" spans="2:2" x14ac:dyDescent="0.2">
      <c r="B944" s="30"/>
    </row>
    <row r="945" spans="2:2" x14ac:dyDescent="0.2">
      <c r="B945" s="30"/>
    </row>
    <row r="946" spans="2:2" x14ac:dyDescent="0.2">
      <c r="B946" s="30"/>
    </row>
    <row r="947" spans="2:2" x14ac:dyDescent="0.2">
      <c r="B947" s="30"/>
    </row>
    <row r="948" spans="2:2" x14ac:dyDescent="0.2">
      <c r="B948" s="30"/>
    </row>
    <row r="949" spans="2:2" x14ac:dyDescent="0.2">
      <c r="B949" s="30"/>
    </row>
    <row r="950" spans="2:2" x14ac:dyDescent="0.2">
      <c r="B950" s="30"/>
    </row>
    <row r="951" spans="2:2" x14ac:dyDescent="0.2">
      <c r="B951" s="30"/>
    </row>
    <row r="952" spans="2:2" x14ac:dyDescent="0.2">
      <c r="B952" s="30"/>
    </row>
    <row r="953" spans="2:2" x14ac:dyDescent="0.2">
      <c r="B953" s="30"/>
    </row>
    <row r="954" spans="2:2" x14ac:dyDescent="0.2">
      <c r="B954" s="30"/>
    </row>
    <row r="955" spans="2:2" x14ac:dyDescent="0.2">
      <c r="B955" s="30"/>
    </row>
    <row r="956" spans="2:2" x14ac:dyDescent="0.2">
      <c r="B956" s="30"/>
    </row>
    <row r="957" spans="2:2" x14ac:dyDescent="0.2">
      <c r="B957" s="30"/>
    </row>
    <row r="958" spans="2:2" x14ac:dyDescent="0.2">
      <c r="B958" s="30"/>
    </row>
    <row r="959" spans="2:2" x14ac:dyDescent="0.2">
      <c r="B959" s="30"/>
    </row>
    <row r="960" spans="2:2" x14ac:dyDescent="0.2">
      <c r="B960" s="30"/>
    </row>
    <row r="961" spans="2:2" x14ac:dyDescent="0.2">
      <c r="B961" s="30"/>
    </row>
    <row r="962" spans="2:2" x14ac:dyDescent="0.2">
      <c r="B962" s="30"/>
    </row>
    <row r="963" spans="2:2" x14ac:dyDescent="0.2">
      <c r="B963" s="30"/>
    </row>
    <row r="964" spans="2:2" x14ac:dyDescent="0.2">
      <c r="B964" s="30"/>
    </row>
    <row r="965" spans="2:2" x14ac:dyDescent="0.2">
      <c r="B965" s="30"/>
    </row>
    <row r="966" spans="2:2" x14ac:dyDescent="0.2">
      <c r="B966" s="30"/>
    </row>
    <row r="967" spans="2:2" x14ac:dyDescent="0.2">
      <c r="B967" s="30"/>
    </row>
    <row r="968" spans="2:2" x14ac:dyDescent="0.2">
      <c r="B968" s="30"/>
    </row>
    <row r="969" spans="2:2" x14ac:dyDescent="0.2">
      <c r="B969" s="30"/>
    </row>
    <row r="970" spans="2:2" x14ac:dyDescent="0.2">
      <c r="B970" s="30"/>
    </row>
    <row r="971" spans="2:2" x14ac:dyDescent="0.2">
      <c r="B971" s="30"/>
    </row>
    <row r="972" spans="2:2" x14ac:dyDescent="0.2">
      <c r="B972" s="30"/>
    </row>
    <row r="973" spans="2:2" x14ac:dyDescent="0.2">
      <c r="B973" s="30"/>
    </row>
    <row r="974" spans="2:2" x14ac:dyDescent="0.2">
      <c r="B974" s="30"/>
    </row>
    <row r="975" spans="2:2" x14ac:dyDescent="0.2">
      <c r="B975" s="30"/>
    </row>
    <row r="976" spans="2:2" x14ac:dyDescent="0.2">
      <c r="B976" s="30"/>
    </row>
    <row r="977" spans="2:2" x14ac:dyDescent="0.2">
      <c r="B977" s="30"/>
    </row>
    <row r="978" spans="2:2" x14ac:dyDescent="0.2">
      <c r="B978" s="30"/>
    </row>
    <row r="979" spans="2:2" x14ac:dyDescent="0.2">
      <c r="B979" s="30"/>
    </row>
    <row r="980" spans="2:2" x14ac:dyDescent="0.2">
      <c r="B980" s="30"/>
    </row>
    <row r="981" spans="2:2" x14ac:dyDescent="0.2">
      <c r="B981" s="30"/>
    </row>
    <row r="982" spans="2:2" x14ac:dyDescent="0.2">
      <c r="B982" s="30"/>
    </row>
    <row r="983" spans="2:2" x14ac:dyDescent="0.2">
      <c r="B983" s="30"/>
    </row>
    <row r="984" spans="2:2" x14ac:dyDescent="0.2">
      <c r="B984" s="30"/>
    </row>
    <row r="985" spans="2:2" x14ac:dyDescent="0.2">
      <c r="B985" s="30"/>
    </row>
    <row r="986" spans="2:2" x14ac:dyDescent="0.2">
      <c r="B986" s="30"/>
    </row>
    <row r="987" spans="2:2" x14ac:dyDescent="0.2">
      <c r="B987" s="30"/>
    </row>
    <row r="988" spans="2:2" x14ac:dyDescent="0.2">
      <c r="B988" s="30"/>
    </row>
    <row r="989" spans="2:2" x14ac:dyDescent="0.2">
      <c r="B989" s="30"/>
    </row>
    <row r="990" spans="2:2" x14ac:dyDescent="0.2">
      <c r="B990" s="30"/>
    </row>
    <row r="991" spans="2:2" x14ac:dyDescent="0.2">
      <c r="B991" s="30"/>
    </row>
    <row r="992" spans="2:2" x14ac:dyDescent="0.2">
      <c r="B992" s="30"/>
    </row>
    <row r="993" spans="2:2" x14ac:dyDescent="0.2">
      <c r="B993" s="30"/>
    </row>
    <row r="994" spans="2:2" x14ac:dyDescent="0.2">
      <c r="B994" s="30"/>
    </row>
    <row r="995" spans="2:2" x14ac:dyDescent="0.2">
      <c r="B995" s="30"/>
    </row>
    <row r="996" spans="2:2" x14ac:dyDescent="0.2">
      <c r="B996" s="30"/>
    </row>
    <row r="997" spans="2:2" x14ac:dyDescent="0.2">
      <c r="B997" s="30"/>
    </row>
    <row r="998" spans="2:2" x14ac:dyDescent="0.2">
      <c r="B998" s="30"/>
    </row>
    <row r="999" spans="2:2" x14ac:dyDescent="0.2">
      <c r="B999" s="30"/>
    </row>
    <row r="1000" spans="2:2" x14ac:dyDescent="0.2">
      <c r="B1000" s="30"/>
    </row>
    <row r="1001" spans="2:2" x14ac:dyDescent="0.2">
      <c r="B1001" s="30"/>
    </row>
    <row r="1002" spans="2:2" x14ac:dyDescent="0.2">
      <c r="B1002" s="30"/>
    </row>
    <row r="1003" spans="2:2" x14ac:dyDescent="0.2">
      <c r="B1003" s="30"/>
    </row>
  </sheetData>
  <mergeCells count="1">
    <mergeCell ref="A1:G1"/>
  </mergeCells>
  <conditionalFormatting sqref="G6 G3">
    <cfRule type="colorScale" priority="1">
      <colorScale>
        <cfvo type="formula" val="0"/>
        <cfvo type="formula" val="1"/>
        <cfvo type="formula" val="2"/>
        <color rgb="FFFF7128"/>
        <color rgb="FFFFFF00"/>
        <color rgb="FF00B050"/>
      </colorScale>
    </cfRule>
  </conditionalFormatting>
  <dataValidations count="3">
    <dataValidation type="decimal" operator="equal" allowBlank="1" showDropDown="1" showInputMessage="1" showErrorMessage="1" prompt="La valeur de ce champ est égale à 0 ou il doit rester VIDE" sqref="E3:E19" xr:uid="{00000000-0002-0000-0500-000000000000}">
      <formula1>0</formula1>
    </dataValidation>
    <dataValidation type="decimal" operator="equal" allowBlank="1" showDropDown="1" showInputMessage="1" showErrorMessage="1" prompt="La valeur de ce champ est égale à 1 ou il doit rester VIDE" sqref="D3:D19" xr:uid="{00000000-0002-0000-0500-000001000000}">
      <formula1>1</formula1>
    </dataValidation>
    <dataValidation type="decimal" operator="equal" allowBlank="1" showDropDown="1" showInputMessage="1" showErrorMessage="1" prompt="La valeur de ce champ est égale à 2 ou il doit rester VIDE" sqref="C3:C19" xr:uid="{00000000-0002-0000-0500-000002000000}">
      <formula1>2</formula1>
    </dataValidation>
  </dataValidations>
  <hyperlinks>
    <hyperlink ref="G3" r:id="rId1" xr:uid="{00000000-0004-0000-0500-000000000000}"/>
    <hyperlink ref="G4" r:id="rId2" xr:uid="{00000000-0004-0000-0500-000001000000}"/>
    <hyperlink ref="G6" r:id="rId3" xr:uid="{00000000-0004-0000-0500-000002000000}"/>
    <hyperlink ref="G7" r:id="rId4" xr:uid="{00000000-0004-0000-0500-000003000000}"/>
    <hyperlink ref="G8" r:id="rId5" xr:uid="{00000000-0004-0000-0500-000004000000}"/>
    <hyperlink ref="G10" r:id="rId6" xr:uid="{00000000-0004-0000-0500-000005000000}"/>
    <hyperlink ref="G15" r:id="rId7" xr:uid="{00000000-0004-0000-0500-000006000000}"/>
    <hyperlink ref="G16" r:id="rId8" xr:uid="{00000000-0004-0000-0500-000007000000}"/>
    <hyperlink ref="G19" r:id="rId9" xr:uid="{00000000-0004-0000-0500-000008000000}"/>
  </hyperlinks>
  <pageMargins left="0.7" right="0.7" top="0.75" bottom="0.75" header="0" footer="0"/>
  <pageSetup scale="77"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00FF"/>
    <pageSetUpPr fitToPage="1"/>
  </sheetPr>
  <dimension ref="A1:Z1000"/>
  <sheetViews>
    <sheetView workbookViewId="0">
      <selection sqref="A1:XFD1048576"/>
    </sheetView>
  </sheetViews>
  <sheetFormatPr baseColWidth="10" defaultColWidth="11.1640625" defaultRowHeight="16" x14ac:dyDescent="0.2"/>
  <cols>
    <col min="1" max="1" width="6.83203125" style="75" customWidth="1"/>
    <col min="2" max="2" width="50.1640625" customWidth="1"/>
    <col min="3" max="5" width="10.5" customWidth="1"/>
    <col min="6" max="6" width="34.6640625" customWidth="1"/>
    <col min="7" max="7" width="21.6640625" style="30" customWidth="1"/>
    <col min="8" max="26" width="10.5" customWidth="1"/>
  </cols>
  <sheetData>
    <row r="1" spans="1:26" ht="17" x14ac:dyDescent="0.25">
      <c r="A1" s="145" t="s">
        <v>231</v>
      </c>
      <c r="B1" s="131"/>
      <c r="C1" s="131"/>
      <c r="D1" s="131"/>
      <c r="E1" s="131"/>
      <c r="F1" s="131"/>
      <c r="G1" s="129"/>
      <c r="H1" s="43"/>
      <c r="I1" s="43"/>
      <c r="J1" s="43"/>
      <c r="K1" s="43"/>
      <c r="L1" s="43"/>
      <c r="M1" s="43"/>
      <c r="N1" s="43"/>
      <c r="O1" s="43"/>
      <c r="P1" s="43"/>
      <c r="Q1" s="43"/>
      <c r="R1" s="43"/>
      <c r="S1" s="43"/>
      <c r="T1" s="43"/>
      <c r="U1" s="43"/>
      <c r="V1" s="43"/>
      <c r="W1" s="43"/>
      <c r="X1" s="43"/>
      <c r="Y1" s="43"/>
      <c r="Z1" s="43"/>
    </row>
    <row r="2" spans="1:26" ht="20" x14ac:dyDescent="0.25">
      <c r="A2" s="70" t="s">
        <v>58</v>
      </c>
      <c r="B2" s="4" t="s">
        <v>189</v>
      </c>
      <c r="C2" s="5" t="s">
        <v>60</v>
      </c>
      <c r="D2" s="5" t="s">
        <v>61</v>
      </c>
      <c r="E2" s="5" t="s">
        <v>62</v>
      </c>
      <c r="F2" s="5" t="s">
        <v>190</v>
      </c>
      <c r="G2" s="4" t="s">
        <v>191</v>
      </c>
      <c r="H2" s="43"/>
      <c r="I2" s="43"/>
      <c r="J2" s="43"/>
      <c r="K2" s="43"/>
      <c r="L2" s="43"/>
      <c r="M2" s="43"/>
      <c r="N2" s="43"/>
      <c r="O2" s="43"/>
      <c r="P2" s="43"/>
      <c r="Q2" s="43"/>
      <c r="R2" s="43"/>
      <c r="S2" s="43"/>
      <c r="T2" s="43"/>
      <c r="U2" s="43"/>
      <c r="V2" s="43"/>
      <c r="W2" s="43"/>
      <c r="X2" s="43"/>
      <c r="Y2" s="43"/>
      <c r="Z2" s="43"/>
    </row>
    <row r="3" spans="1:26" ht="51" x14ac:dyDescent="0.2">
      <c r="A3" s="71">
        <v>1</v>
      </c>
      <c r="B3" s="37" t="s">
        <v>232</v>
      </c>
      <c r="C3" s="34"/>
      <c r="D3" s="35"/>
      <c r="E3" s="36"/>
      <c r="F3" s="62"/>
      <c r="G3" s="82" t="s">
        <v>233</v>
      </c>
    </row>
    <row r="4" spans="1:26" ht="34" x14ac:dyDescent="0.2">
      <c r="A4" s="71">
        <f t="shared" ref="A4:A13" si="0">A3+1</f>
        <v>2</v>
      </c>
      <c r="B4" s="37" t="s">
        <v>234</v>
      </c>
      <c r="C4" s="34"/>
      <c r="D4" s="35"/>
      <c r="E4" s="36"/>
      <c r="F4" s="94"/>
      <c r="G4" s="93"/>
    </row>
    <row r="5" spans="1:26" ht="34" x14ac:dyDescent="0.2">
      <c r="A5" s="71">
        <f t="shared" si="0"/>
        <v>3</v>
      </c>
      <c r="B5" s="93" t="s">
        <v>235</v>
      </c>
      <c r="C5" s="34"/>
      <c r="D5" s="35"/>
      <c r="E5" s="36"/>
      <c r="F5" s="94"/>
      <c r="G5" s="93"/>
    </row>
    <row r="6" spans="1:26" ht="17" x14ac:dyDescent="0.2">
      <c r="A6" s="71">
        <f t="shared" si="0"/>
        <v>4</v>
      </c>
      <c r="B6" s="93" t="s">
        <v>236</v>
      </c>
      <c r="C6" s="34"/>
      <c r="D6" s="35"/>
      <c r="E6" s="36"/>
      <c r="F6" s="63"/>
      <c r="G6" s="108" t="s">
        <v>166</v>
      </c>
    </row>
    <row r="7" spans="1:26" ht="34" x14ac:dyDescent="0.2">
      <c r="A7" s="71">
        <f t="shared" si="0"/>
        <v>5</v>
      </c>
      <c r="B7" s="37" t="s">
        <v>237</v>
      </c>
      <c r="C7" s="34"/>
      <c r="D7" s="35"/>
      <c r="E7" s="36"/>
      <c r="F7" s="94"/>
      <c r="G7" s="93"/>
    </row>
    <row r="8" spans="1:26" ht="34" x14ac:dyDescent="0.2">
      <c r="A8" s="71">
        <f t="shared" si="0"/>
        <v>6</v>
      </c>
      <c r="B8" s="37" t="s">
        <v>238</v>
      </c>
      <c r="C8" s="34"/>
      <c r="D8" s="35"/>
      <c r="E8" s="36"/>
      <c r="F8" s="94"/>
      <c r="G8" s="93"/>
    </row>
    <row r="9" spans="1:26" ht="51" x14ac:dyDescent="0.2">
      <c r="A9" s="71">
        <f t="shared" si="0"/>
        <v>7</v>
      </c>
      <c r="B9" s="93" t="s">
        <v>239</v>
      </c>
      <c r="C9" s="34"/>
      <c r="D9" s="35"/>
      <c r="E9" s="36"/>
      <c r="F9" s="94"/>
      <c r="G9" s="93"/>
    </row>
    <row r="10" spans="1:26" ht="34" x14ac:dyDescent="0.2">
      <c r="A10" s="71">
        <f t="shared" si="0"/>
        <v>8</v>
      </c>
      <c r="B10" s="37" t="s">
        <v>240</v>
      </c>
      <c r="C10" s="34"/>
      <c r="D10" s="35"/>
      <c r="E10" s="36"/>
      <c r="F10" s="94"/>
      <c r="G10" s="93"/>
    </row>
    <row r="11" spans="1:26" ht="51" x14ac:dyDescent="0.2">
      <c r="A11" s="71">
        <f t="shared" si="0"/>
        <v>9</v>
      </c>
      <c r="B11" s="44" t="s">
        <v>241</v>
      </c>
      <c r="C11" s="34"/>
      <c r="D11" s="35"/>
      <c r="E11" s="36"/>
      <c r="F11" s="94"/>
      <c r="G11" s="93"/>
    </row>
    <row r="12" spans="1:26" ht="34" x14ac:dyDescent="0.2">
      <c r="A12" s="71">
        <f t="shared" si="0"/>
        <v>10</v>
      </c>
      <c r="B12" s="44" t="s">
        <v>242</v>
      </c>
      <c r="C12" s="34"/>
      <c r="D12" s="35"/>
      <c r="E12" s="36"/>
      <c r="F12" s="94"/>
      <c r="G12" s="93"/>
    </row>
    <row r="13" spans="1:26" ht="34" x14ac:dyDescent="0.2">
      <c r="A13" s="71">
        <f t="shared" si="0"/>
        <v>11</v>
      </c>
      <c r="B13" s="44" t="s">
        <v>243</v>
      </c>
      <c r="C13" s="34"/>
      <c r="D13" s="35"/>
      <c r="E13" s="36"/>
      <c r="F13" s="94"/>
      <c r="G13" s="93"/>
    </row>
    <row r="14" spans="1:26" x14ac:dyDescent="0.2">
      <c r="A14" s="148" t="s">
        <v>84</v>
      </c>
      <c r="B14" s="129"/>
      <c r="C14" s="24">
        <f>COUNTIF(C3:C13,"2")</f>
        <v>0</v>
      </c>
      <c r="D14" s="25">
        <f>COUNTIF(D3:D13,"1")</f>
        <v>0</v>
      </c>
      <c r="E14" s="26">
        <f>COUNTIF(E3:E13,"0")</f>
        <v>0</v>
      </c>
      <c r="F14" s="133"/>
      <c r="G14" s="134"/>
    </row>
    <row r="15" spans="1:26" x14ac:dyDescent="0.2">
      <c r="A15" s="149" t="s">
        <v>244</v>
      </c>
      <c r="B15" s="129"/>
      <c r="C15" s="24">
        <f t="shared" ref="C15:E15" si="1">SUM(C3:C13)</f>
        <v>0</v>
      </c>
      <c r="D15" s="25">
        <f t="shared" si="1"/>
        <v>0</v>
      </c>
      <c r="E15" s="26">
        <f t="shared" si="1"/>
        <v>0</v>
      </c>
      <c r="F15" s="135"/>
      <c r="G15" s="136"/>
    </row>
    <row r="16" spans="1:26" x14ac:dyDescent="0.2">
      <c r="B16" s="30"/>
    </row>
    <row r="17" spans="2:2" x14ac:dyDescent="0.2">
      <c r="B17" s="30"/>
    </row>
    <row r="18" spans="2:2" x14ac:dyDescent="0.2">
      <c r="B18" s="30"/>
    </row>
    <row r="19" spans="2:2" x14ac:dyDescent="0.2">
      <c r="B19" s="30"/>
    </row>
    <row r="20" spans="2:2" x14ac:dyDescent="0.2">
      <c r="B20" s="30"/>
    </row>
    <row r="21" spans="2:2" x14ac:dyDescent="0.2">
      <c r="B21" s="30"/>
    </row>
    <row r="22" spans="2:2" x14ac:dyDescent="0.2">
      <c r="B22" s="30"/>
    </row>
    <row r="23" spans="2:2" x14ac:dyDescent="0.2">
      <c r="B23" s="30"/>
    </row>
    <row r="24" spans="2:2" x14ac:dyDescent="0.2">
      <c r="B24" s="30"/>
    </row>
    <row r="25" spans="2:2" x14ac:dyDescent="0.2">
      <c r="B25" s="30"/>
    </row>
    <row r="26" spans="2:2" x14ac:dyDescent="0.2">
      <c r="B26" s="30"/>
    </row>
    <row r="27" spans="2:2" x14ac:dyDescent="0.2">
      <c r="B27" s="30"/>
    </row>
    <row r="28" spans="2:2" x14ac:dyDescent="0.2">
      <c r="B28" s="30"/>
    </row>
    <row r="29" spans="2:2" x14ac:dyDescent="0.2">
      <c r="B29" s="30"/>
    </row>
    <row r="30" spans="2:2" x14ac:dyDescent="0.2">
      <c r="B30" s="30"/>
    </row>
    <row r="31" spans="2:2" x14ac:dyDescent="0.2">
      <c r="B31" s="30"/>
    </row>
    <row r="32" spans="2:2" x14ac:dyDescent="0.2">
      <c r="B32" s="30"/>
    </row>
    <row r="33" spans="2:2" x14ac:dyDescent="0.2">
      <c r="B33" s="30"/>
    </row>
    <row r="34" spans="2:2" x14ac:dyDescent="0.2">
      <c r="B34" s="30"/>
    </row>
    <row r="35" spans="2:2" x14ac:dyDescent="0.2">
      <c r="B35" s="30"/>
    </row>
    <row r="36" spans="2:2" x14ac:dyDescent="0.2">
      <c r="B36" s="30"/>
    </row>
    <row r="37" spans="2:2" x14ac:dyDescent="0.2">
      <c r="B37" s="30"/>
    </row>
    <row r="38" spans="2:2" x14ac:dyDescent="0.2">
      <c r="B38" s="30"/>
    </row>
    <row r="39" spans="2:2" x14ac:dyDescent="0.2">
      <c r="B39" s="30"/>
    </row>
    <row r="40" spans="2:2" x14ac:dyDescent="0.2">
      <c r="B40" s="30"/>
    </row>
    <row r="41" spans="2:2" x14ac:dyDescent="0.2">
      <c r="B41" s="30"/>
    </row>
    <row r="42" spans="2:2" x14ac:dyDescent="0.2">
      <c r="B42" s="30"/>
    </row>
    <row r="43" spans="2:2" x14ac:dyDescent="0.2">
      <c r="B43" s="30"/>
    </row>
    <row r="44" spans="2:2" x14ac:dyDescent="0.2">
      <c r="B44" s="30"/>
    </row>
    <row r="45" spans="2:2" x14ac:dyDescent="0.2">
      <c r="B45" s="30"/>
    </row>
    <row r="46" spans="2:2" x14ac:dyDescent="0.2">
      <c r="B46" s="30"/>
    </row>
    <row r="47" spans="2:2" x14ac:dyDescent="0.2">
      <c r="B47" s="30"/>
    </row>
    <row r="48" spans="2:2" x14ac:dyDescent="0.2">
      <c r="B48" s="30"/>
    </row>
    <row r="49" spans="2:2" x14ac:dyDescent="0.2">
      <c r="B49" s="30"/>
    </row>
    <row r="50" spans="2:2" x14ac:dyDescent="0.2">
      <c r="B50" s="30"/>
    </row>
    <row r="51" spans="2:2" x14ac:dyDescent="0.2">
      <c r="B51" s="30"/>
    </row>
    <row r="52" spans="2:2" x14ac:dyDescent="0.2">
      <c r="B52" s="30"/>
    </row>
    <row r="53" spans="2:2" x14ac:dyDescent="0.2">
      <c r="B53" s="30"/>
    </row>
    <row r="54" spans="2:2" x14ac:dyDescent="0.2">
      <c r="B54" s="30"/>
    </row>
    <row r="55" spans="2:2" x14ac:dyDescent="0.2">
      <c r="B55" s="30"/>
    </row>
    <row r="56" spans="2:2" x14ac:dyDescent="0.2">
      <c r="B56" s="30"/>
    </row>
    <row r="57" spans="2:2" x14ac:dyDescent="0.2">
      <c r="B57" s="30"/>
    </row>
    <row r="58" spans="2:2" x14ac:dyDescent="0.2">
      <c r="B58" s="30"/>
    </row>
    <row r="59" spans="2:2" x14ac:dyDescent="0.2">
      <c r="B59" s="30"/>
    </row>
    <row r="60" spans="2:2" x14ac:dyDescent="0.2">
      <c r="B60" s="30"/>
    </row>
    <row r="61" spans="2:2" x14ac:dyDescent="0.2">
      <c r="B61" s="30"/>
    </row>
    <row r="62" spans="2:2" x14ac:dyDescent="0.2">
      <c r="B62" s="30"/>
    </row>
    <row r="63" spans="2:2" x14ac:dyDescent="0.2">
      <c r="B63" s="30"/>
    </row>
    <row r="64" spans="2:2" x14ac:dyDescent="0.2">
      <c r="B64" s="30"/>
    </row>
    <row r="65" spans="2:2" x14ac:dyDescent="0.2">
      <c r="B65" s="30"/>
    </row>
    <row r="66" spans="2:2" x14ac:dyDescent="0.2">
      <c r="B66" s="30"/>
    </row>
    <row r="67" spans="2:2" x14ac:dyDescent="0.2">
      <c r="B67" s="30"/>
    </row>
    <row r="68" spans="2:2" x14ac:dyDescent="0.2">
      <c r="B68" s="30"/>
    </row>
    <row r="69" spans="2:2" x14ac:dyDescent="0.2">
      <c r="B69" s="30"/>
    </row>
    <row r="70" spans="2:2" x14ac:dyDescent="0.2">
      <c r="B70" s="30"/>
    </row>
    <row r="71" spans="2:2" x14ac:dyDescent="0.2">
      <c r="B71" s="30"/>
    </row>
    <row r="72" spans="2:2" x14ac:dyDescent="0.2">
      <c r="B72" s="30"/>
    </row>
    <row r="73" spans="2:2" x14ac:dyDescent="0.2">
      <c r="B73" s="30"/>
    </row>
    <row r="74" spans="2:2" x14ac:dyDescent="0.2">
      <c r="B74" s="30"/>
    </row>
    <row r="75" spans="2:2" x14ac:dyDescent="0.2">
      <c r="B75" s="30"/>
    </row>
    <row r="76" spans="2:2" x14ac:dyDescent="0.2">
      <c r="B76" s="30"/>
    </row>
    <row r="77" spans="2:2" x14ac:dyDescent="0.2">
      <c r="B77" s="30"/>
    </row>
    <row r="78" spans="2:2" x14ac:dyDescent="0.2">
      <c r="B78" s="30"/>
    </row>
    <row r="79" spans="2:2" x14ac:dyDescent="0.2">
      <c r="B79" s="30"/>
    </row>
    <row r="80" spans="2:2" x14ac:dyDescent="0.2">
      <c r="B80" s="30"/>
    </row>
    <row r="81" spans="2:2" x14ac:dyDescent="0.2">
      <c r="B81" s="30"/>
    </row>
    <row r="82" spans="2:2" x14ac:dyDescent="0.2">
      <c r="B82" s="30"/>
    </row>
    <row r="83" spans="2:2" x14ac:dyDescent="0.2">
      <c r="B83" s="30"/>
    </row>
    <row r="84" spans="2:2" x14ac:dyDescent="0.2">
      <c r="B84" s="30"/>
    </row>
    <row r="85" spans="2:2" x14ac:dyDescent="0.2">
      <c r="B85" s="30"/>
    </row>
    <row r="86" spans="2:2" x14ac:dyDescent="0.2">
      <c r="B86" s="30"/>
    </row>
    <row r="87" spans="2:2" x14ac:dyDescent="0.2">
      <c r="B87" s="30"/>
    </row>
    <row r="88" spans="2:2" x14ac:dyDescent="0.2">
      <c r="B88" s="30"/>
    </row>
    <row r="89" spans="2:2" x14ac:dyDescent="0.2">
      <c r="B89" s="30"/>
    </row>
    <row r="90" spans="2:2" x14ac:dyDescent="0.2">
      <c r="B90" s="30"/>
    </row>
    <row r="91" spans="2:2" x14ac:dyDescent="0.2">
      <c r="B91" s="30"/>
    </row>
    <row r="92" spans="2:2" x14ac:dyDescent="0.2">
      <c r="B92" s="30"/>
    </row>
    <row r="93" spans="2:2" x14ac:dyDescent="0.2">
      <c r="B93" s="30"/>
    </row>
    <row r="94" spans="2:2" x14ac:dyDescent="0.2">
      <c r="B94" s="30"/>
    </row>
    <row r="95" spans="2:2" x14ac:dyDescent="0.2">
      <c r="B95" s="30"/>
    </row>
    <row r="96" spans="2:2" x14ac:dyDescent="0.2">
      <c r="B96" s="30"/>
    </row>
    <row r="97" spans="2:2" x14ac:dyDescent="0.2">
      <c r="B97" s="30"/>
    </row>
    <row r="98" spans="2:2" x14ac:dyDescent="0.2">
      <c r="B98" s="30"/>
    </row>
    <row r="99" spans="2:2" x14ac:dyDescent="0.2">
      <c r="B99" s="30"/>
    </row>
    <row r="100" spans="2:2" x14ac:dyDescent="0.2">
      <c r="B100" s="30"/>
    </row>
    <row r="101" spans="2:2" x14ac:dyDescent="0.2">
      <c r="B101" s="30"/>
    </row>
    <row r="102" spans="2:2" x14ac:dyDescent="0.2">
      <c r="B102" s="30"/>
    </row>
    <row r="103" spans="2:2" x14ac:dyDescent="0.2">
      <c r="B103" s="30"/>
    </row>
    <row r="104" spans="2:2" x14ac:dyDescent="0.2">
      <c r="B104" s="30"/>
    </row>
    <row r="105" spans="2:2" x14ac:dyDescent="0.2">
      <c r="B105" s="30"/>
    </row>
    <row r="106" spans="2:2" x14ac:dyDescent="0.2">
      <c r="B106" s="30"/>
    </row>
    <row r="107" spans="2:2" x14ac:dyDescent="0.2">
      <c r="B107" s="30"/>
    </row>
    <row r="108" spans="2:2" x14ac:dyDescent="0.2">
      <c r="B108" s="30"/>
    </row>
    <row r="109" spans="2:2" x14ac:dyDescent="0.2">
      <c r="B109" s="30"/>
    </row>
    <row r="110" spans="2:2" x14ac:dyDescent="0.2">
      <c r="B110" s="30"/>
    </row>
    <row r="111" spans="2:2" x14ac:dyDescent="0.2">
      <c r="B111" s="30"/>
    </row>
    <row r="112" spans="2:2" x14ac:dyDescent="0.2">
      <c r="B112" s="30"/>
    </row>
    <row r="113" spans="2:2" x14ac:dyDescent="0.2">
      <c r="B113" s="30"/>
    </row>
    <row r="114" spans="2:2" x14ac:dyDescent="0.2">
      <c r="B114" s="30"/>
    </row>
    <row r="115" spans="2:2" x14ac:dyDescent="0.2">
      <c r="B115" s="30"/>
    </row>
    <row r="116" spans="2:2" x14ac:dyDescent="0.2">
      <c r="B116" s="30"/>
    </row>
    <row r="117" spans="2:2" x14ac:dyDescent="0.2">
      <c r="B117" s="30"/>
    </row>
    <row r="118" spans="2:2" x14ac:dyDescent="0.2">
      <c r="B118" s="30"/>
    </row>
    <row r="119" spans="2:2" x14ac:dyDescent="0.2">
      <c r="B119" s="30"/>
    </row>
    <row r="120" spans="2:2" x14ac:dyDescent="0.2">
      <c r="B120" s="30"/>
    </row>
    <row r="121" spans="2:2" x14ac:dyDescent="0.2">
      <c r="B121" s="30"/>
    </row>
    <row r="122" spans="2:2" x14ac:dyDescent="0.2">
      <c r="B122" s="30"/>
    </row>
    <row r="123" spans="2:2" x14ac:dyDescent="0.2">
      <c r="B123" s="30"/>
    </row>
    <row r="124" spans="2:2" x14ac:dyDescent="0.2">
      <c r="B124" s="30"/>
    </row>
    <row r="125" spans="2:2" x14ac:dyDescent="0.2">
      <c r="B125" s="30"/>
    </row>
    <row r="126" spans="2:2" x14ac:dyDescent="0.2">
      <c r="B126" s="30"/>
    </row>
    <row r="127" spans="2:2" x14ac:dyDescent="0.2">
      <c r="B127" s="30"/>
    </row>
    <row r="128" spans="2:2" x14ac:dyDescent="0.2">
      <c r="B128" s="30"/>
    </row>
    <row r="129" spans="2:2" x14ac:dyDescent="0.2">
      <c r="B129" s="30"/>
    </row>
    <row r="130" spans="2:2" x14ac:dyDescent="0.2">
      <c r="B130" s="30"/>
    </row>
    <row r="131" spans="2:2" x14ac:dyDescent="0.2">
      <c r="B131" s="30"/>
    </row>
    <row r="132" spans="2:2" x14ac:dyDescent="0.2">
      <c r="B132" s="30"/>
    </row>
    <row r="133" spans="2:2" x14ac:dyDescent="0.2">
      <c r="B133" s="30"/>
    </row>
    <row r="134" spans="2:2" x14ac:dyDescent="0.2">
      <c r="B134" s="30"/>
    </row>
    <row r="135" spans="2:2" x14ac:dyDescent="0.2">
      <c r="B135" s="30"/>
    </row>
    <row r="136" spans="2:2" x14ac:dyDescent="0.2">
      <c r="B136" s="30"/>
    </row>
    <row r="137" spans="2:2" x14ac:dyDescent="0.2">
      <c r="B137" s="30"/>
    </row>
    <row r="138" spans="2:2" x14ac:dyDescent="0.2">
      <c r="B138" s="30"/>
    </row>
    <row r="139" spans="2:2" x14ac:dyDescent="0.2">
      <c r="B139" s="30"/>
    </row>
    <row r="140" spans="2:2" x14ac:dyDescent="0.2">
      <c r="B140" s="30"/>
    </row>
    <row r="141" spans="2:2" x14ac:dyDescent="0.2">
      <c r="B141" s="30"/>
    </row>
    <row r="142" spans="2:2" x14ac:dyDescent="0.2">
      <c r="B142" s="30"/>
    </row>
    <row r="143" spans="2:2" x14ac:dyDescent="0.2">
      <c r="B143" s="30"/>
    </row>
    <row r="144" spans="2:2" x14ac:dyDescent="0.2">
      <c r="B144" s="30"/>
    </row>
    <row r="145" spans="2:2" x14ac:dyDescent="0.2">
      <c r="B145" s="30"/>
    </row>
    <row r="146" spans="2:2" x14ac:dyDescent="0.2">
      <c r="B146" s="30"/>
    </row>
    <row r="147" spans="2:2" x14ac:dyDescent="0.2">
      <c r="B147" s="30"/>
    </row>
    <row r="148" spans="2:2" x14ac:dyDescent="0.2">
      <c r="B148" s="30"/>
    </row>
    <row r="149" spans="2:2" x14ac:dyDescent="0.2">
      <c r="B149" s="30"/>
    </row>
    <row r="150" spans="2:2" x14ac:dyDescent="0.2">
      <c r="B150" s="30"/>
    </row>
    <row r="151" spans="2:2" x14ac:dyDescent="0.2">
      <c r="B151" s="30"/>
    </row>
    <row r="152" spans="2:2" x14ac:dyDescent="0.2">
      <c r="B152" s="30"/>
    </row>
    <row r="153" spans="2:2" x14ac:dyDescent="0.2">
      <c r="B153" s="30"/>
    </row>
    <row r="154" spans="2:2" x14ac:dyDescent="0.2">
      <c r="B154" s="30"/>
    </row>
    <row r="155" spans="2:2" x14ac:dyDescent="0.2">
      <c r="B155" s="30"/>
    </row>
    <row r="156" spans="2:2" x14ac:dyDescent="0.2">
      <c r="B156" s="30"/>
    </row>
    <row r="157" spans="2:2" x14ac:dyDescent="0.2">
      <c r="B157" s="30"/>
    </row>
    <row r="158" spans="2:2" x14ac:dyDescent="0.2">
      <c r="B158" s="30"/>
    </row>
    <row r="159" spans="2:2" x14ac:dyDescent="0.2">
      <c r="B159" s="30"/>
    </row>
    <row r="160" spans="2:2" x14ac:dyDescent="0.2">
      <c r="B160" s="30"/>
    </row>
    <row r="161" spans="2:2" x14ac:dyDescent="0.2">
      <c r="B161" s="30"/>
    </row>
    <row r="162" spans="2:2" x14ac:dyDescent="0.2">
      <c r="B162" s="30"/>
    </row>
    <row r="163" spans="2:2" x14ac:dyDescent="0.2">
      <c r="B163" s="30"/>
    </row>
    <row r="164" spans="2:2" x14ac:dyDescent="0.2">
      <c r="B164" s="30"/>
    </row>
    <row r="165" spans="2:2" x14ac:dyDescent="0.2">
      <c r="B165" s="30"/>
    </row>
    <row r="166" spans="2:2" x14ac:dyDescent="0.2">
      <c r="B166" s="30"/>
    </row>
    <row r="167" spans="2:2" x14ac:dyDescent="0.2">
      <c r="B167" s="30"/>
    </row>
    <row r="168" spans="2:2" x14ac:dyDescent="0.2">
      <c r="B168" s="30"/>
    </row>
    <row r="169" spans="2:2" x14ac:dyDescent="0.2">
      <c r="B169" s="30"/>
    </row>
    <row r="170" spans="2:2" x14ac:dyDescent="0.2">
      <c r="B170" s="30"/>
    </row>
    <row r="171" spans="2:2" x14ac:dyDescent="0.2">
      <c r="B171" s="30"/>
    </row>
    <row r="172" spans="2:2" x14ac:dyDescent="0.2">
      <c r="B172" s="30"/>
    </row>
    <row r="173" spans="2:2" x14ac:dyDescent="0.2">
      <c r="B173" s="30"/>
    </row>
    <row r="174" spans="2:2" x14ac:dyDescent="0.2">
      <c r="B174" s="30"/>
    </row>
    <row r="175" spans="2:2" x14ac:dyDescent="0.2">
      <c r="B175" s="30"/>
    </row>
    <row r="176" spans="2:2" x14ac:dyDescent="0.2">
      <c r="B176" s="30"/>
    </row>
    <row r="177" spans="2:2" x14ac:dyDescent="0.2">
      <c r="B177" s="30"/>
    </row>
    <row r="178" spans="2:2" x14ac:dyDescent="0.2">
      <c r="B178" s="30"/>
    </row>
    <row r="179" spans="2:2" x14ac:dyDescent="0.2">
      <c r="B179" s="30"/>
    </row>
    <row r="180" spans="2:2" x14ac:dyDescent="0.2">
      <c r="B180" s="30"/>
    </row>
    <row r="181" spans="2:2" x14ac:dyDescent="0.2">
      <c r="B181" s="30"/>
    </row>
    <row r="182" spans="2:2" x14ac:dyDescent="0.2">
      <c r="B182" s="30"/>
    </row>
    <row r="183" spans="2:2" x14ac:dyDescent="0.2">
      <c r="B183" s="30"/>
    </row>
    <row r="184" spans="2:2" x14ac:dyDescent="0.2">
      <c r="B184" s="30"/>
    </row>
    <row r="185" spans="2:2" x14ac:dyDescent="0.2">
      <c r="B185" s="30"/>
    </row>
    <row r="186" spans="2:2" x14ac:dyDescent="0.2">
      <c r="B186" s="30"/>
    </row>
    <row r="187" spans="2:2" x14ac:dyDescent="0.2">
      <c r="B187" s="30"/>
    </row>
    <row r="188" spans="2:2" x14ac:dyDescent="0.2">
      <c r="B188" s="30"/>
    </row>
    <row r="189" spans="2:2" x14ac:dyDescent="0.2">
      <c r="B189" s="30"/>
    </row>
    <row r="190" spans="2:2" x14ac:dyDescent="0.2">
      <c r="B190" s="30"/>
    </row>
    <row r="191" spans="2:2" x14ac:dyDescent="0.2">
      <c r="B191" s="30"/>
    </row>
    <row r="192" spans="2:2" x14ac:dyDescent="0.2">
      <c r="B192" s="30"/>
    </row>
    <row r="193" spans="2:2" x14ac:dyDescent="0.2">
      <c r="B193" s="30"/>
    </row>
    <row r="194" spans="2:2" x14ac:dyDescent="0.2">
      <c r="B194" s="30"/>
    </row>
    <row r="195" spans="2:2" x14ac:dyDescent="0.2">
      <c r="B195" s="30"/>
    </row>
    <row r="196" spans="2:2" x14ac:dyDescent="0.2">
      <c r="B196" s="30"/>
    </row>
    <row r="197" spans="2:2" x14ac:dyDescent="0.2">
      <c r="B197" s="30"/>
    </row>
    <row r="198" spans="2:2" x14ac:dyDescent="0.2">
      <c r="B198" s="30"/>
    </row>
    <row r="199" spans="2:2" x14ac:dyDescent="0.2">
      <c r="B199" s="30"/>
    </row>
    <row r="200" spans="2:2" x14ac:dyDescent="0.2">
      <c r="B200" s="30"/>
    </row>
    <row r="201" spans="2:2" x14ac:dyDescent="0.2">
      <c r="B201" s="30"/>
    </row>
    <row r="202" spans="2:2" x14ac:dyDescent="0.2">
      <c r="B202" s="30"/>
    </row>
    <row r="203" spans="2:2" x14ac:dyDescent="0.2">
      <c r="B203" s="30"/>
    </row>
    <row r="204" spans="2:2" x14ac:dyDescent="0.2">
      <c r="B204" s="30"/>
    </row>
    <row r="205" spans="2:2" x14ac:dyDescent="0.2">
      <c r="B205" s="30"/>
    </row>
    <row r="206" spans="2:2" x14ac:dyDescent="0.2">
      <c r="B206" s="30"/>
    </row>
    <row r="207" spans="2:2" x14ac:dyDescent="0.2">
      <c r="B207" s="30"/>
    </row>
    <row r="208" spans="2:2" x14ac:dyDescent="0.2">
      <c r="B208" s="30"/>
    </row>
    <row r="209" spans="2:2" x14ac:dyDescent="0.2">
      <c r="B209" s="30"/>
    </row>
    <row r="210" spans="2:2" x14ac:dyDescent="0.2">
      <c r="B210" s="30"/>
    </row>
    <row r="211" spans="2:2" x14ac:dyDescent="0.2">
      <c r="B211" s="30"/>
    </row>
    <row r="212" spans="2:2" x14ac:dyDescent="0.2">
      <c r="B212" s="30"/>
    </row>
    <row r="213" spans="2:2" x14ac:dyDescent="0.2">
      <c r="B213" s="30"/>
    </row>
    <row r="214" spans="2:2" x14ac:dyDescent="0.2">
      <c r="B214" s="30"/>
    </row>
    <row r="215" spans="2:2" x14ac:dyDescent="0.2">
      <c r="B215" s="30"/>
    </row>
    <row r="216" spans="2:2" x14ac:dyDescent="0.2">
      <c r="B216" s="30"/>
    </row>
    <row r="217" spans="2:2" x14ac:dyDescent="0.2">
      <c r="B217" s="30"/>
    </row>
    <row r="218" spans="2:2" x14ac:dyDescent="0.2">
      <c r="B218" s="30"/>
    </row>
    <row r="219" spans="2:2" x14ac:dyDescent="0.2">
      <c r="B219" s="30"/>
    </row>
    <row r="220" spans="2:2" x14ac:dyDescent="0.2">
      <c r="B220" s="30"/>
    </row>
    <row r="221" spans="2:2" x14ac:dyDescent="0.2">
      <c r="B221" s="30"/>
    </row>
    <row r="222" spans="2:2" x14ac:dyDescent="0.2">
      <c r="B222" s="30"/>
    </row>
    <row r="223" spans="2:2" x14ac:dyDescent="0.2">
      <c r="B223" s="30"/>
    </row>
    <row r="224" spans="2:2" x14ac:dyDescent="0.2">
      <c r="B224" s="30"/>
    </row>
    <row r="225" spans="2:2" x14ac:dyDescent="0.2">
      <c r="B225" s="30"/>
    </row>
    <row r="226" spans="2:2" x14ac:dyDescent="0.2">
      <c r="B226" s="30"/>
    </row>
    <row r="227" spans="2:2" x14ac:dyDescent="0.2">
      <c r="B227" s="30"/>
    </row>
    <row r="228" spans="2:2" x14ac:dyDescent="0.2">
      <c r="B228" s="30"/>
    </row>
    <row r="229" spans="2:2" x14ac:dyDescent="0.2">
      <c r="B229" s="30"/>
    </row>
    <row r="230" spans="2:2" x14ac:dyDescent="0.2">
      <c r="B230" s="30"/>
    </row>
    <row r="231" spans="2:2" x14ac:dyDescent="0.2">
      <c r="B231" s="30"/>
    </row>
    <row r="232" spans="2:2" x14ac:dyDescent="0.2">
      <c r="B232" s="30"/>
    </row>
    <row r="233" spans="2:2" x14ac:dyDescent="0.2">
      <c r="B233" s="30"/>
    </row>
    <row r="234" spans="2:2" x14ac:dyDescent="0.2">
      <c r="B234" s="30"/>
    </row>
    <row r="235" spans="2:2" x14ac:dyDescent="0.2">
      <c r="B235" s="30"/>
    </row>
    <row r="236" spans="2:2" x14ac:dyDescent="0.2">
      <c r="B236" s="30"/>
    </row>
    <row r="237" spans="2:2" x14ac:dyDescent="0.2">
      <c r="B237" s="30"/>
    </row>
    <row r="238" spans="2:2" x14ac:dyDescent="0.2">
      <c r="B238" s="30"/>
    </row>
    <row r="239" spans="2:2" x14ac:dyDescent="0.2">
      <c r="B239" s="30"/>
    </row>
    <row r="240" spans="2:2" x14ac:dyDescent="0.2">
      <c r="B240" s="30"/>
    </row>
    <row r="241" spans="2:2" x14ac:dyDescent="0.2">
      <c r="B241" s="30"/>
    </row>
    <row r="242" spans="2:2" x14ac:dyDescent="0.2">
      <c r="B242" s="30"/>
    </row>
    <row r="243" spans="2:2" x14ac:dyDescent="0.2">
      <c r="B243" s="30"/>
    </row>
    <row r="244" spans="2:2" x14ac:dyDescent="0.2">
      <c r="B244" s="30"/>
    </row>
    <row r="245" spans="2:2" x14ac:dyDescent="0.2">
      <c r="B245" s="30"/>
    </row>
    <row r="246" spans="2:2" x14ac:dyDescent="0.2">
      <c r="B246" s="30"/>
    </row>
    <row r="247" spans="2:2" x14ac:dyDescent="0.2">
      <c r="B247" s="30"/>
    </row>
    <row r="248" spans="2:2" x14ac:dyDescent="0.2">
      <c r="B248" s="30"/>
    </row>
    <row r="249" spans="2:2" x14ac:dyDescent="0.2">
      <c r="B249" s="30"/>
    </row>
    <row r="250" spans="2:2" x14ac:dyDescent="0.2">
      <c r="B250" s="30"/>
    </row>
    <row r="251" spans="2:2" x14ac:dyDescent="0.2">
      <c r="B251" s="30"/>
    </row>
    <row r="252" spans="2:2" x14ac:dyDescent="0.2">
      <c r="B252" s="30"/>
    </row>
    <row r="253" spans="2:2" x14ac:dyDescent="0.2">
      <c r="B253" s="30"/>
    </row>
    <row r="254" spans="2:2" x14ac:dyDescent="0.2">
      <c r="B254" s="30"/>
    </row>
    <row r="255" spans="2:2" x14ac:dyDescent="0.2">
      <c r="B255" s="30"/>
    </row>
    <row r="256" spans="2:2" x14ac:dyDescent="0.2">
      <c r="B256" s="30"/>
    </row>
    <row r="257" spans="2:2" x14ac:dyDescent="0.2">
      <c r="B257" s="30"/>
    </row>
    <row r="258" spans="2:2" x14ac:dyDescent="0.2">
      <c r="B258" s="30"/>
    </row>
    <row r="259" spans="2:2" x14ac:dyDescent="0.2">
      <c r="B259" s="30"/>
    </row>
    <row r="260" spans="2:2" x14ac:dyDescent="0.2">
      <c r="B260" s="30"/>
    </row>
    <row r="261" spans="2:2" x14ac:dyDescent="0.2">
      <c r="B261" s="30"/>
    </row>
    <row r="262" spans="2:2" x14ac:dyDescent="0.2">
      <c r="B262" s="30"/>
    </row>
    <row r="263" spans="2:2" x14ac:dyDescent="0.2">
      <c r="B263" s="30"/>
    </row>
    <row r="264" spans="2:2" x14ac:dyDescent="0.2">
      <c r="B264" s="30"/>
    </row>
    <row r="265" spans="2:2" x14ac:dyDescent="0.2">
      <c r="B265" s="30"/>
    </row>
    <row r="266" spans="2:2" x14ac:dyDescent="0.2">
      <c r="B266" s="30"/>
    </row>
    <row r="267" spans="2:2" x14ac:dyDescent="0.2">
      <c r="B267" s="30"/>
    </row>
    <row r="268" spans="2:2" x14ac:dyDescent="0.2">
      <c r="B268" s="30"/>
    </row>
    <row r="269" spans="2:2" x14ac:dyDescent="0.2">
      <c r="B269" s="30"/>
    </row>
    <row r="270" spans="2:2" x14ac:dyDescent="0.2">
      <c r="B270" s="30"/>
    </row>
    <row r="271" spans="2:2" x14ac:dyDescent="0.2">
      <c r="B271" s="30"/>
    </row>
    <row r="272" spans="2:2" x14ac:dyDescent="0.2">
      <c r="B272" s="30"/>
    </row>
    <row r="273" spans="2:2" x14ac:dyDescent="0.2">
      <c r="B273" s="30"/>
    </row>
    <row r="274" spans="2:2" x14ac:dyDescent="0.2">
      <c r="B274" s="30"/>
    </row>
    <row r="275" spans="2:2" x14ac:dyDescent="0.2">
      <c r="B275" s="30"/>
    </row>
    <row r="276" spans="2:2" x14ac:dyDescent="0.2">
      <c r="B276" s="30"/>
    </row>
    <row r="277" spans="2:2" x14ac:dyDescent="0.2">
      <c r="B277" s="30"/>
    </row>
    <row r="278" spans="2:2" x14ac:dyDescent="0.2">
      <c r="B278" s="30"/>
    </row>
    <row r="279" spans="2:2" x14ac:dyDescent="0.2">
      <c r="B279" s="30"/>
    </row>
    <row r="280" spans="2:2" x14ac:dyDescent="0.2">
      <c r="B280" s="30"/>
    </row>
    <row r="281" spans="2:2" x14ac:dyDescent="0.2">
      <c r="B281" s="30"/>
    </row>
    <row r="282" spans="2:2" x14ac:dyDescent="0.2">
      <c r="B282" s="30"/>
    </row>
    <row r="283" spans="2:2" x14ac:dyDescent="0.2">
      <c r="B283" s="30"/>
    </row>
    <row r="284" spans="2:2" x14ac:dyDescent="0.2">
      <c r="B284" s="30"/>
    </row>
    <row r="285" spans="2:2" x14ac:dyDescent="0.2">
      <c r="B285" s="30"/>
    </row>
    <row r="286" spans="2:2" x14ac:dyDescent="0.2">
      <c r="B286" s="30"/>
    </row>
    <row r="287" spans="2:2" x14ac:dyDescent="0.2">
      <c r="B287" s="30"/>
    </row>
    <row r="288" spans="2:2" x14ac:dyDescent="0.2">
      <c r="B288" s="30"/>
    </row>
    <row r="289" spans="2:2" x14ac:dyDescent="0.2">
      <c r="B289" s="30"/>
    </row>
    <row r="290" spans="2:2" x14ac:dyDescent="0.2">
      <c r="B290" s="30"/>
    </row>
    <row r="291" spans="2:2" x14ac:dyDescent="0.2">
      <c r="B291" s="30"/>
    </row>
    <row r="292" spans="2:2" x14ac:dyDescent="0.2">
      <c r="B292" s="30"/>
    </row>
    <row r="293" spans="2:2" x14ac:dyDescent="0.2">
      <c r="B293" s="30"/>
    </row>
    <row r="294" spans="2:2" x14ac:dyDescent="0.2">
      <c r="B294" s="30"/>
    </row>
    <row r="295" spans="2:2" x14ac:dyDescent="0.2">
      <c r="B295" s="30"/>
    </row>
    <row r="296" spans="2:2" x14ac:dyDescent="0.2">
      <c r="B296" s="30"/>
    </row>
    <row r="297" spans="2:2" x14ac:dyDescent="0.2">
      <c r="B297" s="30"/>
    </row>
    <row r="298" spans="2:2" x14ac:dyDescent="0.2">
      <c r="B298" s="30"/>
    </row>
    <row r="299" spans="2:2" x14ac:dyDescent="0.2">
      <c r="B299" s="30"/>
    </row>
    <row r="300" spans="2:2" x14ac:dyDescent="0.2">
      <c r="B300" s="30"/>
    </row>
    <row r="301" spans="2:2" x14ac:dyDescent="0.2">
      <c r="B301" s="30"/>
    </row>
    <row r="302" spans="2:2" x14ac:dyDescent="0.2">
      <c r="B302" s="30"/>
    </row>
    <row r="303" spans="2:2" x14ac:dyDescent="0.2">
      <c r="B303" s="30"/>
    </row>
    <row r="304" spans="2:2" x14ac:dyDescent="0.2">
      <c r="B304" s="30"/>
    </row>
    <row r="305" spans="2:2" x14ac:dyDescent="0.2">
      <c r="B305" s="30"/>
    </row>
    <row r="306" spans="2:2" x14ac:dyDescent="0.2">
      <c r="B306" s="30"/>
    </row>
    <row r="307" spans="2:2" x14ac:dyDescent="0.2">
      <c r="B307" s="30"/>
    </row>
    <row r="308" spans="2:2" x14ac:dyDescent="0.2">
      <c r="B308" s="30"/>
    </row>
    <row r="309" spans="2:2" x14ac:dyDescent="0.2">
      <c r="B309" s="30"/>
    </row>
    <row r="310" spans="2:2" x14ac:dyDescent="0.2">
      <c r="B310" s="30"/>
    </row>
    <row r="311" spans="2:2" x14ac:dyDescent="0.2">
      <c r="B311" s="30"/>
    </row>
    <row r="312" spans="2:2" x14ac:dyDescent="0.2">
      <c r="B312" s="30"/>
    </row>
    <row r="313" spans="2:2" x14ac:dyDescent="0.2">
      <c r="B313" s="30"/>
    </row>
    <row r="314" spans="2:2" x14ac:dyDescent="0.2">
      <c r="B314" s="30"/>
    </row>
    <row r="315" spans="2:2" x14ac:dyDescent="0.2">
      <c r="B315" s="30"/>
    </row>
    <row r="316" spans="2:2" x14ac:dyDescent="0.2">
      <c r="B316" s="30"/>
    </row>
    <row r="317" spans="2:2" x14ac:dyDescent="0.2">
      <c r="B317" s="30"/>
    </row>
    <row r="318" spans="2:2" x14ac:dyDescent="0.2">
      <c r="B318" s="30"/>
    </row>
    <row r="319" spans="2:2" x14ac:dyDescent="0.2">
      <c r="B319" s="30"/>
    </row>
    <row r="320" spans="2:2" x14ac:dyDescent="0.2">
      <c r="B320" s="30"/>
    </row>
    <row r="321" spans="2:2" x14ac:dyDescent="0.2">
      <c r="B321" s="30"/>
    </row>
    <row r="322" spans="2:2" x14ac:dyDescent="0.2">
      <c r="B322" s="30"/>
    </row>
    <row r="323" spans="2:2" x14ac:dyDescent="0.2">
      <c r="B323" s="30"/>
    </row>
    <row r="324" spans="2:2" x14ac:dyDescent="0.2">
      <c r="B324" s="30"/>
    </row>
    <row r="325" spans="2:2" x14ac:dyDescent="0.2">
      <c r="B325" s="30"/>
    </row>
    <row r="326" spans="2:2" x14ac:dyDescent="0.2">
      <c r="B326" s="30"/>
    </row>
    <row r="327" spans="2:2" x14ac:dyDescent="0.2">
      <c r="B327" s="30"/>
    </row>
    <row r="328" spans="2:2" x14ac:dyDescent="0.2">
      <c r="B328" s="30"/>
    </row>
    <row r="329" spans="2:2" x14ac:dyDescent="0.2">
      <c r="B329" s="30"/>
    </row>
    <row r="330" spans="2:2" x14ac:dyDescent="0.2">
      <c r="B330" s="30"/>
    </row>
    <row r="331" spans="2:2" x14ac:dyDescent="0.2">
      <c r="B331" s="30"/>
    </row>
    <row r="332" spans="2:2" x14ac:dyDescent="0.2">
      <c r="B332" s="30"/>
    </row>
    <row r="333" spans="2:2" x14ac:dyDescent="0.2">
      <c r="B333" s="30"/>
    </row>
    <row r="334" spans="2:2" x14ac:dyDescent="0.2">
      <c r="B334" s="30"/>
    </row>
    <row r="335" spans="2:2" x14ac:dyDescent="0.2">
      <c r="B335" s="30"/>
    </row>
    <row r="336" spans="2:2" x14ac:dyDescent="0.2">
      <c r="B336" s="30"/>
    </row>
    <row r="337" spans="2:2" x14ac:dyDescent="0.2">
      <c r="B337" s="30"/>
    </row>
    <row r="338" spans="2:2" x14ac:dyDescent="0.2">
      <c r="B338" s="30"/>
    </row>
    <row r="339" spans="2:2" x14ac:dyDescent="0.2">
      <c r="B339" s="30"/>
    </row>
    <row r="340" spans="2:2" x14ac:dyDescent="0.2">
      <c r="B340" s="30"/>
    </row>
    <row r="341" spans="2:2" x14ac:dyDescent="0.2">
      <c r="B341" s="30"/>
    </row>
    <row r="342" spans="2:2" x14ac:dyDescent="0.2">
      <c r="B342" s="30"/>
    </row>
    <row r="343" spans="2:2" x14ac:dyDescent="0.2">
      <c r="B343" s="30"/>
    </row>
    <row r="344" spans="2:2" x14ac:dyDescent="0.2">
      <c r="B344" s="30"/>
    </row>
    <row r="345" spans="2:2" x14ac:dyDescent="0.2">
      <c r="B345" s="30"/>
    </row>
    <row r="346" spans="2:2" x14ac:dyDescent="0.2">
      <c r="B346" s="30"/>
    </row>
    <row r="347" spans="2:2" x14ac:dyDescent="0.2">
      <c r="B347" s="30"/>
    </row>
    <row r="348" spans="2:2" x14ac:dyDescent="0.2">
      <c r="B348" s="30"/>
    </row>
    <row r="349" spans="2:2" x14ac:dyDescent="0.2">
      <c r="B349" s="30"/>
    </row>
    <row r="350" spans="2:2" x14ac:dyDescent="0.2">
      <c r="B350" s="30"/>
    </row>
    <row r="351" spans="2:2" x14ac:dyDescent="0.2">
      <c r="B351" s="30"/>
    </row>
    <row r="352" spans="2:2" x14ac:dyDescent="0.2">
      <c r="B352" s="30"/>
    </row>
    <row r="353" spans="2:2" x14ac:dyDescent="0.2">
      <c r="B353" s="30"/>
    </row>
    <row r="354" spans="2:2" x14ac:dyDescent="0.2">
      <c r="B354" s="30"/>
    </row>
    <row r="355" spans="2:2" x14ac:dyDescent="0.2">
      <c r="B355" s="30"/>
    </row>
    <row r="356" spans="2:2" x14ac:dyDescent="0.2">
      <c r="B356" s="30"/>
    </row>
    <row r="357" spans="2:2" x14ac:dyDescent="0.2">
      <c r="B357" s="30"/>
    </row>
    <row r="358" spans="2:2" x14ac:dyDescent="0.2">
      <c r="B358" s="30"/>
    </row>
    <row r="359" spans="2:2" x14ac:dyDescent="0.2">
      <c r="B359" s="30"/>
    </row>
    <row r="360" spans="2:2" x14ac:dyDescent="0.2">
      <c r="B360" s="30"/>
    </row>
    <row r="361" spans="2:2" x14ac:dyDescent="0.2">
      <c r="B361" s="30"/>
    </row>
    <row r="362" spans="2:2" x14ac:dyDescent="0.2">
      <c r="B362" s="30"/>
    </row>
    <row r="363" spans="2:2" x14ac:dyDescent="0.2">
      <c r="B363" s="30"/>
    </row>
    <row r="364" spans="2:2" x14ac:dyDescent="0.2">
      <c r="B364" s="30"/>
    </row>
    <row r="365" spans="2:2" x14ac:dyDescent="0.2">
      <c r="B365" s="30"/>
    </row>
    <row r="366" spans="2:2" x14ac:dyDescent="0.2">
      <c r="B366" s="30"/>
    </row>
    <row r="367" spans="2:2" x14ac:dyDescent="0.2">
      <c r="B367" s="30"/>
    </row>
    <row r="368" spans="2:2" x14ac:dyDescent="0.2">
      <c r="B368" s="30"/>
    </row>
    <row r="369" spans="2:2" x14ac:dyDescent="0.2">
      <c r="B369" s="30"/>
    </row>
    <row r="370" spans="2:2" x14ac:dyDescent="0.2">
      <c r="B370" s="30"/>
    </row>
    <row r="371" spans="2:2" x14ac:dyDescent="0.2">
      <c r="B371" s="30"/>
    </row>
    <row r="372" spans="2:2" x14ac:dyDescent="0.2">
      <c r="B372" s="30"/>
    </row>
    <row r="373" spans="2:2" x14ac:dyDescent="0.2">
      <c r="B373" s="30"/>
    </row>
    <row r="374" spans="2:2" x14ac:dyDescent="0.2">
      <c r="B374" s="30"/>
    </row>
    <row r="375" spans="2:2" x14ac:dyDescent="0.2">
      <c r="B375" s="30"/>
    </row>
    <row r="376" spans="2:2" x14ac:dyDescent="0.2">
      <c r="B376" s="30"/>
    </row>
    <row r="377" spans="2:2" x14ac:dyDescent="0.2">
      <c r="B377" s="30"/>
    </row>
    <row r="378" spans="2:2" x14ac:dyDescent="0.2">
      <c r="B378" s="30"/>
    </row>
    <row r="379" spans="2:2" x14ac:dyDescent="0.2">
      <c r="B379" s="30"/>
    </row>
    <row r="380" spans="2:2" x14ac:dyDescent="0.2">
      <c r="B380" s="30"/>
    </row>
    <row r="381" spans="2:2" x14ac:dyDescent="0.2">
      <c r="B381" s="30"/>
    </row>
    <row r="382" spans="2:2" x14ac:dyDescent="0.2">
      <c r="B382" s="30"/>
    </row>
    <row r="383" spans="2:2" x14ac:dyDescent="0.2">
      <c r="B383" s="30"/>
    </row>
    <row r="384" spans="2:2" x14ac:dyDescent="0.2">
      <c r="B384" s="30"/>
    </row>
    <row r="385" spans="2:2" x14ac:dyDescent="0.2">
      <c r="B385" s="30"/>
    </row>
    <row r="386" spans="2:2" x14ac:dyDescent="0.2">
      <c r="B386" s="30"/>
    </row>
    <row r="387" spans="2:2" x14ac:dyDescent="0.2">
      <c r="B387" s="30"/>
    </row>
    <row r="388" spans="2:2" x14ac:dyDescent="0.2">
      <c r="B388" s="30"/>
    </row>
    <row r="389" spans="2:2" x14ac:dyDescent="0.2">
      <c r="B389" s="30"/>
    </row>
    <row r="390" spans="2:2" x14ac:dyDescent="0.2">
      <c r="B390" s="30"/>
    </row>
    <row r="391" spans="2:2" x14ac:dyDescent="0.2">
      <c r="B391" s="30"/>
    </row>
    <row r="392" spans="2:2" x14ac:dyDescent="0.2">
      <c r="B392" s="30"/>
    </row>
    <row r="393" spans="2:2" x14ac:dyDescent="0.2">
      <c r="B393" s="30"/>
    </row>
    <row r="394" spans="2:2" x14ac:dyDescent="0.2">
      <c r="B394" s="30"/>
    </row>
    <row r="395" spans="2:2" x14ac:dyDescent="0.2">
      <c r="B395" s="30"/>
    </row>
    <row r="396" spans="2:2" x14ac:dyDescent="0.2">
      <c r="B396" s="30"/>
    </row>
    <row r="397" spans="2:2" x14ac:dyDescent="0.2">
      <c r="B397" s="30"/>
    </row>
    <row r="398" spans="2:2" x14ac:dyDescent="0.2">
      <c r="B398" s="30"/>
    </row>
    <row r="399" spans="2:2" x14ac:dyDescent="0.2">
      <c r="B399" s="30"/>
    </row>
    <row r="400" spans="2:2" x14ac:dyDescent="0.2">
      <c r="B400" s="30"/>
    </row>
    <row r="401" spans="2:2" x14ac:dyDescent="0.2">
      <c r="B401" s="30"/>
    </row>
    <row r="402" spans="2:2" x14ac:dyDescent="0.2">
      <c r="B402" s="30"/>
    </row>
    <row r="403" spans="2:2" x14ac:dyDescent="0.2">
      <c r="B403" s="30"/>
    </row>
    <row r="404" spans="2:2" x14ac:dyDescent="0.2">
      <c r="B404" s="30"/>
    </row>
    <row r="405" spans="2:2" x14ac:dyDescent="0.2">
      <c r="B405" s="30"/>
    </row>
    <row r="406" spans="2:2" x14ac:dyDescent="0.2">
      <c r="B406" s="30"/>
    </row>
    <row r="407" spans="2:2" x14ac:dyDescent="0.2">
      <c r="B407" s="30"/>
    </row>
    <row r="408" spans="2:2" x14ac:dyDescent="0.2">
      <c r="B408" s="30"/>
    </row>
    <row r="409" spans="2:2" x14ac:dyDescent="0.2">
      <c r="B409" s="30"/>
    </row>
    <row r="410" spans="2:2" x14ac:dyDescent="0.2">
      <c r="B410" s="30"/>
    </row>
    <row r="411" spans="2:2" x14ac:dyDescent="0.2">
      <c r="B411" s="30"/>
    </row>
    <row r="412" spans="2:2" x14ac:dyDescent="0.2">
      <c r="B412" s="30"/>
    </row>
    <row r="413" spans="2:2" x14ac:dyDescent="0.2">
      <c r="B413" s="30"/>
    </row>
    <row r="414" spans="2:2" x14ac:dyDescent="0.2">
      <c r="B414" s="30"/>
    </row>
    <row r="415" spans="2:2" x14ac:dyDescent="0.2">
      <c r="B415" s="30"/>
    </row>
    <row r="416" spans="2:2" x14ac:dyDescent="0.2">
      <c r="B416" s="30"/>
    </row>
    <row r="417" spans="2:2" x14ac:dyDescent="0.2">
      <c r="B417" s="30"/>
    </row>
    <row r="418" spans="2:2" x14ac:dyDescent="0.2">
      <c r="B418" s="30"/>
    </row>
    <row r="419" spans="2:2" x14ac:dyDescent="0.2">
      <c r="B419" s="30"/>
    </row>
    <row r="420" spans="2:2" x14ac:dyDescent="0.2">
      <c r="B420" s="30"/>
    </row>
    <row r="421" spans="2:2" x14ac:dyDescent="0.2">
      <c r="B421" s="30"/>
    </row>
    <row r="422" spans="2:2" x14ac:dyDescent="0.2">
      <c r="B422" s="30"/>
    </row>
    <row r="423" spans="2:2" x14ac:dyDescent="0.2">
      <c r="B423" s="30"/>
    </row>
    <row r="424" spans="2:2" x14ac:dyDescent="0.2">
      <c r="B424" s="30"/>
    </row>
    <row r="425" spans="2:2" x14ac:dyDescent="0.2">
      <c r="B425" s="30"/>
    </row>
    <row r="426" spans="2:2" x14ac:dyDescent="0.2">
      <c r="B426" s="30"/>
    </row>
    <row r="427" spans="2:2" x14ac:dyDescent="0.2">
      <c r="B427" s="30"/>
    </row>
    <row r="428" spans="2:2" x14ac:dyDescent="0.2">
      <c r="B428" s="30"/>
    </row>
    <row r="429" spans="2:2" x14ac:dyDescent="0.2">
      <c r="B429" s="30"/>
    </row>
    <row r="430" spans="2:2" x14ac:dyDescent="0.2">
      <c r="B430" s="30"/>
    </row>
    <row r="431" spans="2:2" x14ac:dyDescent="0.2">
      <c r="B431" s="30"/>
    </row>
    <row r="432" spans="2:2" x14ac:dyDescent="0.2">
      <c r="B432" s="30"/>
    </row>
    <row r="433" spans="2:2" x14ac:dyDescent="0.2">
      <c r="B433" s="30"/>
    </row>
    <row r="434" spans="2:2" x14ac:dyDescent="0.2">
      <c r="B434" s="30"/>
    </row>
    <row r="435" spans="2:2" x14ac:dyDescent="0.2">
      <c r="B435" s="30"/>
    </row>
    <row r="436" spans="2:2" x14ac:dyDescent="0.2">
      <c r="B436" s="30"/>
    </row>
    <row r="437" spans="2:2" x14ac:dyDescent="0.2">
      <c r="B437" s="30"/>
    </row>
    <row r="438" spans="2:2" x14ac:dyDescent="0.2">
      <c r="B438" s="30"/>
    </row>
    <row r="439" spans="2:2" x14ac:dyDescent="0.2">
      <c r="B439" s="30"/>
    </row>
    <row r="440" spans="2:2" x14ac:dyDescent="0.2">
      <c r="B440" s="30"/>
    </row>
    <row r="441" spans="2:2" x14ac:dyDescent="0.2">
      <c r="B441" s="30"/>
    </row>
    <row r="442" spans="2:2" x14ac:dyDescent="0.2">
      <c r="B442" s="30"/>
    </row>
    <row r="443" spans="2:2" x14ac:dyDescent="0.2">
      <c r="B443" s="30"/>
    </row>
    <row r="444" spans="2:2" x14ac:dyDescent="0.2">
      <c r="B444" s="30"/>
    </row>
    <row r="445" spans="2:2" x14ac:dyDescent="0.2">
      <c r="B445" s="30"/>
    </row>
    <row r="446" spans="2:2" x14ac:dyDescent="0.2">
      <c r="B446" s="30"/>
    </row>
    <row r="447" spans="2:2" x14ac:dyDescent="0.2">
      <c r="B447" s="30"/>
    </row>
    <row r="448" spans="2:2" x14ac:dyDescent="0.2">
      <c r="B448" s="30"/>
    </row>
    <row r="449" spans="2:2" x14ac:dyDescent="0.2">
      <c r="B449" s="30"/>
    </row>
    <row r="450" spans="2:2" x14ac:dyDescent="0.2">
      <c r="B450" s="30"/>
    </row>
    <row r="451" spans="2:2" x14ac:dyDescent="0.2">
      <c r="B451" s="30"/>
    </row>
    <row r="452" spans="2:2" x14ac:dyDescent="0.2">
      <c r="B452" s="30"/>
    </row>
    <row r="453" spans="2:2" x14ac:dyDescent="0.2">
      <c r="B453" s="30"/>
    </row>
    <row r="454" spans="2:2" x14ac:dyDescent="0.2">
      <c r="B454" s="30"/>
    </row>
    <row r="455" spans="2:2" x14ac:dyDescent="0.2">
      <c r="B455" s="30"/>
    </row>
    <row r="456" spans="2:2" x14ac:dyDescent="0.2">
      <c r="B456" s="30"/>
    </row>
    <row r="457" spans="2:2" x14ac:dyDescent="0.2">
      <c r="B457" s="30"/>
    </row>
    <row r="458" spans="2:2" x14ac:dyDescent="0.2">
      <c r="B458" s="30"/>
    </row>
    <row r="459" spans="2:2" x14ac:dyDescent="0.2">
      <c r="B459" s="30"/>
    </row>
    <row r="460" spans="2:2" x14ac:dyDescent="0.2">
      <c r="B460" s="30"/>
    </row>
    <row r="461" spans="2:2" x14ac:dyDescent="0.2">
      <c r="B461" s="30"/>
    </row>
    <row r="462" spans="2:2" x14ac:dyDescent="0.2">
      <c r="B462" s="30"/>
    </row>
    <row r="463" spans="2:2" x14ac:dyDescent="0.2">
      <c r="B463" s="30"/>
    </row>
    <row r="464" spans="2:2" x14ac:dyDescent="0.2">
      <c r="B464" s="30"/>
    </row>
    <row r="465" spans="2:2" x14ac:dyDescent="0.2">
      <c r="B465" s="30"/>
    </row>
    <row r="466" spans="2:2" x14ac:dyDescent="0.2">
      <c r="B466" s="30"/>
    </row>
    <row r="467" spans="2:2" x14ac:dyDescent="0.2">
      <c r="B467" s="30"/>
    </row>
    <row r="468" spans="2:2" x14ac:dyDescent="0.2">
      <c r="B468" s="30"/>
    </row>
    <row r="469" spans="2:2" x14ac:dyDescent="0.2">
      <c r="B469" s="30"/>
    </row>
    <row r="470" spans="2:2" x14ac:dyDescent="0.2">
      <c r="B470" s="30"/>
    </row>
    <row r="471" spans="2:2" x14ac:dyDescent="0.2">
      <c r="B471" s="30"/>
    </row>
    <row r="472" spans="2:2" x14ac:dyDescent="0.2">
      <c r="B472" s="30"/>
    </row>
    <row r="473" spans="2:2" x14ac:dyDescent="0.2">
      <c r="B473" s="30"/>
    </row>
    <row r="474" spans="2:2" x14ac:dyDescent="0.2">
      <c r="B474" s="30"/>
    </row>
    <row r="475" spans="2:2" x14ac:dyDescent="0.2">
      <c r="B475" s="30"/>
    </row>
    <row r="476" spans="2:2" x14ac:dyDescent="0.2">
      <c r="B476" s="30"/>
    </row>
    <row r="477" spans="2:2" x14ac:dyDescent="0.2">
      <c r="B477" s="30"/>
    </row>
    <row r="478" spans="2:2" x14ac:dyDescent="0.2">
      <c r="B478" s="30"/>
    </row>
    <row r="479" spans="2:2" x14ac:dyDescent="0.2">
      <c r="B479" s="30"/>
    </row>
    <row r="480" spans="2:2" x14ac:dyDescent="0.2">
      <c r="B480" s="30"/>
    </row>
    <row r="481" spans="2:2" x14ac:dyDescent="0.2">
      <c r="B481" s="30"/>
    </row>
    <row r="482" spans="2:2" x14ac:dyDescent="0.2">
      <c r="B482" s="30"/>
    </row>
    <row r="483" spans="2:2" x14ac:dyDescent="0.2">
      <c r="B483" s="30"/>
    </row>
    <row r="484" spans="2:2" x14ac:dyDescent="0.2">
      <c r="B484" s="30"/>
    </row>
    <row r="485" spans="2:2" x14ac:dyDescent="0.2">
      <c r="B485" s="30"/>
    </row>
    <row r="486" spans="2:2" x14ac:dyDescent="0.2">
      <c r="B486" s="30"/>
    </row>
    <row r="487" spans="2:2" x14ac:dyDescent="0.2">
      <c r="B487" s="30"/>
    </row>
    <row r="488" spans="2:2" x14ac:dyDescent="0.2">
      <c r="B488" s="30"/>
    </row>
    <row r="489" spans="2:2" x14ac:dyDescent="0.2">
      <c r="B489" s="30"/>
    </row>
    <row r="490" spans="2:2" x14ac:dyDescent="0.2">
      <c r="B490" s="30"/>
    </row>
    <row r="491" spans="2:2" x14ac:dyDescent="0.2">
      <c r="B491" s="30"/>
    </row>
    <row r="492" spans="2:2" x14ac:dyDescent="0.2">
      <c r="B492" s="30"/>
    </row>
    <row r="493" spans="2:2" x14ac:dyDescent="0.2">
      <c r="B493" s="30"/>
    </row>
    <row r="494" spans="2:2" x14ac:dyDescent="0.2">
      <c r="B494" s="30"/>
    </row>
    <row r="495" spans="2:2" x14ac:dyDescent="0.2">
      <c r="B495" s="30"/>
    </row>
    <row r="496" spans="2:2" x14ac:dyDescent="0.2">
      <c r="B496" s="30"/>
    </row>
    <row r="497" spans="2:2" x14ac:dyDescent="0.2">
      <c r="B497" s="30"/>
    </row>
    <row r="498" spans="2:2" x14ac:dyDescent="0.2">
      <c r="B498" s="30"/>
    </row>
    <row r="499" spans="2:2" x14ac:dyDescent="0.2">
      <c r="B499" s="30"/>
    </row>
    <row r="500" spans="2:2" x14ac:dyDescent="0.2">
      <c r="B500" s="30"/>
    </row>
    <row r="501" spans="2:2" x14ac:dyDescent="0.2">
      <c r="B501" s="30"/>
    </row>
    <row r="502" spans="2:2" x14ac:dyDescent="0.2">
      <c r="B502" s="30"/>
    </row>
    <row r="503" spans="2:2" x14ac:dyDescent="0.2">
      <c r="B503" s="30"/>
    </row>
    <row r="504" spans="2:2" x14ac:dyDescent="0.2">
      <c r="B504" s="30"/>
    </row>
    <row r="505" spans="2:2" x14ac:dyDescent="0.2">
      <c r="B505" s="30"/>
    </row>
    <row r="506" spans="2:2" x14ac:dyDescent="0.2">
      <c r="B506" s="30"/>
    </row>
    <row r="507" spans="2:2" x14ac:dyDescent="0.2">
      <c r="B507" s="30"/>
    </row>
    <row r="508" spans="2:2" x14ac:dyDescent="0.2">
      <c r="B508" s="30"/>
    </row>
    <row r="509" spans="2:2" x14ac:dyDescent="0.2">
      <c r="B509" s="30"/>
    </row>
    <row r="510" spans="2:2" x14ac:dyDescent="0.2">
      <c r="B510" s="30"/>
    </row>
    <row r="511" spans="2:2" x14ac:dyDescent="0.2">
      <c r="B511" s="30"/>
    </row>
    <row r="512" spans="2:2" x14ac:dyDescent="0.2">
      <c r="B512" s="30"/>
    </row>
    <row r="513" spans="2:2" x14ac:dyDescent="0.2">
      <c r="B513" s="30"/>
    </row>
    <row r="514" spans="2:2" x14ac:dyDescent="0.2">
      <c r="B514" s="30"/>
    </row>
    <row r="515" spans="2:2" x14ac:dyDescent="0.2">
      <c r="B515" s="30"/>
    </row>
    <row r="516" spans="2:2" x14ac:dyDescent="0.2">
      <c r="B516" s="30"/>
    </row>
    <row r="517" spans="2:2" x14ac:dyDescent="0.2">
      <c r="B517" s="30"/>
    </row>
    <row r="518" spans="2:2" x14ac:dyDescent="0.2">
      <c r="B518" s="30"/>
    </row>
    <row r="519" spans="2:2" x14ac:dyDescent="0.2">
      <c r="B519" s="30"/>
    </row>
    <row r="520" spans="2:2" x14ac:dyDescent="0.2">
      <c r="B520" s="30"/>
    </row>
    <row r="521" spans="2:2" x14ac:dyDescent="0.2">
      <c r="B521" s="30"/>
    </row>
    <row r="522" spans="2:2" x14ac:dyDescent="0.2">
      <c r="B522" s="30"/>
    </row>
    <row r="523" spans="2:2" x14ac:dyDescent="0.2">
      <c r="B523" s="30"/>
    </row>
    <row r="524" spans="2:2" x14ac:dyDescent="0.2">
      <c r="B524" s="30"/>
    </row>
    <row r="525" spans="2:2" x14ac:dyDescent="0.2">
      <c r="B525" s="30"/>
    </row>
    <row r="526" spans="2:2" x14ac:dyDescent="0.2">
      <c r="B526" s="30"/>
    </row>
    <row r="527" spans="2:2" x14ac:dyDescent="0.2">
      <c r="B527" s="30"/>
    </row>
    <row r="528" spans="2:2" x14ac:dyDescent="0.2">
      <c r="B528" s="30"/>
    </row>
    <row r="529" spans="2:2" x14ac:dyDescent="0.2">
      <c r="B529" s="30"/>
    </row>
    <row r="530" spans="2:2" x14ac:dyDescent="0.2">
      <c r="B530" s="30"/>
    </row>
    <row r="531" spans="2:2" x14ac:dyDescent="0.2">
      <c r="B531" s="30"/>
    </row>
    <row r="532" spans="2:2" x14ac:dyDescent="0.2">
      <c r="B532" s="30"/>
    </row>
    <row r="533" spans="2:2" x14ac:dyDescent="0.2">
      <c r="B533" s="30"/>
    </row>
    <row r="534" spans="2:2" x14ac:dyDescent="0.2">
      <c r="B534" s="30"/>
    </row>
    <row r="535" spans="2:2" x14ac:dyDescent="0.2">
      <c r="B535" s="30"/>
    </row>
    <row r="536" spans="2:2" x14ac:dyDescent="0.2">
      <c r="B536" s="30"/>
    </row>
    <row r="537" spans="2:2" x14ac:dyDescent="0.2">
      <c r="B537" s="30"/>
    </row>
    <row r="538" spans="2:2" x14ac:dyDescent="0.2">
      <c r="B538" s="30"/>
    </row>
    <row r="539" spans="2:2" x14ac:dyDescent="0.2">
      <c r="B539" s="30"/>
    </row>
    <row r="540" spans="2:2" x14ac:dyDescent="0.2">
      <c r="B540" s="30"/>
    </row>
    <row r="541" spans="2:2" x14ac:dyDescent="0.2">
      <c r="B541" s="30"/>
    </row>
    <row r="542" spans="2:2" x14ac:dyDescent="0.2">
      <c r="B542" s="30"/>
    </row>
    <row r="543" spans="2:2" x14ac:dyDescent="0.2">
      <c r="B543" s="30"/>
    </row>
    <row r="544" spans="2:2" x14ac:dyDescent="0.2">
      <c r="B544" s="30"/>
    </row>
    <row r="545" spans="2:2" x14ac:dyDescent="0.2">
      <c r="B545" s="30"/>
    </row>
    <row r="546" spans="2:2" x14ac:dyDescent="0.2">
      <c r="B546" s="30"/>
    </row>
    <row r="547" spans="2:2" x14ac:dyDescent="0.2">
      <c r="B547" s="30"/>
    </row>
    <row r="548" spans="2:2" x14ac:dyDescent="0.2">
      <c r="B548" s="30"/>
    </row>
    <row r="549" spans="2:2" x14ac:dyDescent="0.2">
      <c r="B549" s="30"/>
    </row>
    <row r="550" spans="2:2" x14ac:dyDescent="0.2">
      <c r="B550" s="30"/>
    </row>
    <row r="551" spans="2:2" x14ac:dyDescent="0.2">
      <c r="B551" s="30"/>
    </row>
    <row r="552" spans="2:2" x14ac:dyDescent="0.2">
      <c r="B552" s="30"/>
    </row>
    <row r="553" spans="2:2" x14ac:dyDescent="0.2">
      <c r="B553" s="30"/>
    </row>
    <row r="554" spans="2:2" x14ac:dyDescent="0.2">
      <c r="B554" s="30"/>
    </row>
    <row r="555" spans="2:2" x14ac:dyDescent="0.2">
      <c r="B555" s="30"/>
    </row>
    <row r="556" spans="2:2" x14ac:dyDescent="0.2">
      <c r="B556" s="30"/>
    </row>
    <row r="557" spans="2:2" x14ac:dyDescent="0.2">
      <c r="B557" s="30"/>
    </row>
    <row r="558" spans="2:2" x14ac:dyDescent="0.2">
      <c r="B558" s="30"/>
    </row>
    <row r="559" spans="2:2" x14ac:dyDescent="0.2">
      <c r="B559" s="30"/>
    </row>
    <row r="560" spans="2:2" x14ac:dyDescent="0.2">
      <c r="B560" s="30"/>
    </row>
    <row r="561" spans="2:2" x14ac:dyDescent="0.2">
      <c r="B561" s="30"/>
    </row>
    <row r="562" spans="2:2" x14ac:dyDescent="0.2">
      <c r="B562" s="30"/>
    </row>
    <row r="563" spans="2:2" x14ac:dyDescent="0.2">
      <c r="B563" s="30"/>
    </row>
    <row r="564" spans="2:2" x14ac:dyDescent="0.2">
      <c r="B564" s="30"/>
    </row>
    <row r="565" spans="2:2" x14ac:dyDescent="0.2">
      <c r="B565" s="30"/>
    </row>
    <row r="566" spans="2:2" x14ac:dyDescent="0.2">
      <c r="B566" s="30"/>
    </row>
    <row r="567" spans="2:2" x14ac:dyDescent="0.2">
      <c r="B567" s="30"/>
    </row>
    <row r="568" spans="2:2" x14ac:dyDescent="0.2">
      <c r="B568" s="30"/>
    </row>
    <row r="569" spans="2:2" x14ac:dyDescent="0.2">
      <c r="B569" s="30"/>
    </row>
    <row r="570" spans="2:2" x14ac:dyDescent="0.2">
      <c r="B570" s="30"/>
    </row>
    <row r="571" spans="2:2" x14ac:dyDescent="0.2">
      <c r="B571" s="30"/>
    </row>
    <row r="572" spans="2:2" x14ac:dyDescent="0.2">
      <c r="B572" s="30"/>
    </row>
    <row r="573" spans="2:2" x14ac:dyDescent="0.2">
      <c r="B573" s="30"/>
    </row>
    <row r="574" spans="2:2" x14ac:dyDescent="0.2">
      <c r="B574" s="30"/>
    </row>
    <row r="575" spans="2:2" x14ac:dyDescent="0.2">
      <c r="B575" s="30"/>
    </row>
    <row r="576" spans="2:2" x14ac:dyDescent="0.2">
      <c r="B576" s="30"/>
    </row>
    <row r="577" spans="2:2" x14ac:dyDescent="0.2">
      <c r="B577" s="30"/>
    </row>
    <row r="578" spans="2:2" x14ac:dyDescent="0.2">
      <c r="B578" s="30"/>
    </row>
    <row r="579" spans="2:2" x14ac:dyDescent="0.2">
      <c r="B579" s="30"/>
    </row>
    <row r="580" spans="2:2" x14ac:dyDescent="0.2">
      <c r="B580" s="30"/>
    </row>
    <row r="581" spans="2:2" x14ac:dyDescent="0.2">
      <c r="B581" s="30"/>
    </row>
    <row r="582" spans="2:2" x14ac:dyDescent="0.2">
      <c r="B582" s="30"/>
    </row>
    <row r="583" spans="2:2" x14ac:dyDescent="0.2">
      <c r="B583" s="30"/>
    </row>
    <row r="584" spans="2:2" x14ac:dyDescent="0.2">
      <c r="B584" s="30"/>
    </row>
    <row r="585" spans="2:2" x14ac:dyDescent="0.2">
      <c r="B585" s="30"/>
    </row>
    <row r="586" spans="2:2" x14ac:dyDescent="0.2">
      <c r="B586" s="30"/>
    </row>
    <row r="587" spans="2:2" x14ac:dyDescent="0.2">
      <c r="B587" s="30"/>
    </row>
    <row r="588" spans="2:2" x14ac:dyDescent="0.2">
      <c r="B588" s="30"/>
    </row>
    <row r="589" spans="2:2" x14ac:dyDescent="0.2">
      <c r="B589" s="30"/>
    </row>
    <row r="590" spans="2:2" x14ac:dyDescent="0.2">
      <c r="B590" s="30"/>
    </row>
    <row r="591" spans="2:2" x14ac:dyDescent="0.2">
      <c r="B591" s="30"/>
    </row>
    <row r="592" spans="2:2" x14ac:dyDescent="0.2">
      <c r="B592" s="30"/>
    </row>
    <row r="593" spans="2:2" x14ac:dyDescent="0.2">
      <c r="B593" s="30"/>
    </row>
    <row r="594" spans="2:2" x14ac:dyDescent="0.2">
      <c r="B594" s="30"/>
    </row>
    <row r="595" spans="2:2" x14ac:dyDescent="0.2">
      <c r="B595" s="30"/>
    </row>
    <row r="596" spans="2:2" x14ac:dyDescent="0.2">
      <c r="B596" s="30"/>
    </row>
    <row r="597" spans="2:2" x14ac:dyDescent="0.2">
      <c r="B597" s="30"/>
    </row>
    <row r="598" spans="2:2" x14ac:dyDescent="0.2">
      <c r="B598" s="30"/>
    </row>
    <row r="599" spans="2:2" x14ac:dyDescent="0.2">
      <c r="B599" s="30"/>
    </row>
    <row r="600" spans="2:2" x14ac:dyDescent="0.2">
      <c r="B600" s="30"/>
    </row>
    <row r="601" spans="2:2" x14ac:dyDescent="0.2">
      <c r="B601" s="30"/>
    </row>
    <row r="602" spans="2:2" x14ac:dyDescent="0.2">
      <c r="B602" s="30"/>
    </row>
    <row r="603" spans="2:2" x14ac:dyDescent="0.2">
      <c r="B603" s="30"/>
    </row>
    <row r="604" spans="2:2" x14ac:dyDescent="0.2">
      <c r="B604" s="30"/>
    </row>
    <row r="605" spans="2:2" x14ac:dyDescent="0.2">
      <c r="B605" s="30"/>
    </row>
    <row r="606" spans="2:2" x14ac:dyDescent="0.2">
      <c r="B606" s="30"/>
    </row>
    <row r="607" spans="2:2" x14ac:dyDescent="0.2">
      <c r="B607" s="30"/>
    </row>
    <row r="608" spans="2:2" x14ac:dyDescent="0.2">
      <c r="B608" s="30"/>
    </row>
    <row r="609" spans="2:2" x14ac:dyDescent="0.2">
      <c r="B609" s="30"/>
    </row>
    <row r="610" spans="2:2" x14ac:dyDescent="0.2">
      <c r="B610" s="30"/>
    </row>
    <row r="611" spans="2:2" x14ac:dyDescent="0.2">
      <c r="B611" s="30"/>
    </row>
    <row r="612" spans="2:2" x14ac:dyDescent="0.2">
      <c r="B612" s="30"/>
    </row>
    <row r="613" spans="2:2" x14ac:dyDescent="0.2">
      <c r="B613" s="30"/>
    </row>
    <row r="614" spans="2:2" x14ac:dyDescent="0.2">
      <c r="B614" s="30"/>
    </row>
    <row r="615" spans="2:2" x14ac:dyDescent="0.2">
      <c r="B615" s="30"/>
    </row>
    <row r="616" spans="2:2" x14ac:dyDescent="0.2">
      <c r="B616" s="30"/>
    </row>
    <row r="617" spans="2:2" x14ac:dyDescent="0.2">
      <c r="B617" s="30"/>
    </row>
    <row r="618" spans="2:2" x14ac:dyDescent="0.2">
      <c r="B618" s="30"/>
    </row>
    <row r="619" spans="2:2" x14ac:dyDescent="0.2">
      <c r="B619" s="30"/>
    </row>
    <row r="620" spans="2:2" x14ac:dyDescent="0.2">
      <c r="B620" s="30"/>
    </row>
    <row r="621" spans="2:2" x14ac:dyDescent="0.2">
      <c r="B621" s="30"/>
    </row>
    <row r="622" spans="2:2" x14ac:dyDescent="0.2">
      <c r="B622" s="30"/>
    </row>
    <row r="623" spans="2:2" x14ac:dyDescent="0.2">
      <c r="B623" s="30"/>
    </row>
    <row r="624" spans="2:2" x14ac:dyDescent="0.2">
      <c r="B624" s="30"/>
    </row>
    <row r="625" spans="2:2" x14ac:dyDescent="0.2">
      <c r="B625" s="30"/>
    </row>
    <row r="626" spans="2:2" x14ac:dyDescent="0.2">
      <c r="B626" s="30"/>
    </row>
    <row r="627" spans="2:2" x14ac:dyDescent="0.2">
      <c r="B627" s="30"/>
    </row>
    <row r="628" spans="2:2" x14ac:dyDescent="0.2">
      <c r="B628" s="30"/>
    </row>
    <row r="629" spans="2:2" x14ac:dyDescent="0.2">
      <c r="B629" s="30"/>
    </row>
    <row r="630" spans="2:2" x14ac:dyDescent="0.2">
      <c r="B630" s="30"/>
    </row>
    <row r="631" spans="2:2" x14ac:dyDescent="0.2">
      <c r="B631" s="30"/>
    </row>
    <row r="632" spans="2:2" x14ac:dyDescent="0.2">
      <c r="B632" s="30"/>
    </row>
    <row r="633" spans="2:2" x14ac:dyDescent="0.2">
      <c r="B633" s="30"/>
    </row>
    <row r="634" spans="2:2" x14ac:dyDescent="0.2">
      <c r="B634" s="30"/>
    </row>
    <row r="635" spans="2:2" x14ac:dyDescent="0.2">
      <c r="B635" s="30"/>
    </row>
    <row r="636" spans="2:2" x14ac:dyDescent="0.2">
      <c r="B636" s="30"/>
    </row>
    <row r="637" spans="2:2" x14ac:dyDescent="0.2">
      <c r="B637" s="30"/>
    </row>
    <row r="638" spans="2:2" x14ac:dyDescent="0.2">
      <c r="B638" s="30"/>
    </row>
    <row r="639" spans="2:2" x14ac:dyDescent="0.2">
      <c r="B639" s="30"/>
    </row>
    <row r="640" spans="2:2" x14ac:dyDescent="0.2">
      <c r="B640" s="30"/>
    </row>
    <row r="641" spans="2:2" x14ac:dyDescent="0.2">
      <c r="B641" s="30"/>
    </row>
    <row r="642" spans="2:2" x14ac:dyDescent="0.2">
      <c r="B642" s="30"/>
    </row>
    <row r="643" spans="2:2" x14ac:dyDescent="0.2">
      <c r="B643" s="30"/>
    </row>
    <row r="644" spans="2:2" x14ac:dyDescent="0.2">
      <c r="B644" s="30"/>
    </row>
    <row r="645" spans="2:2" x14ac:dyDescent="0.2">
      <c r="B645" s="30"/>
    </row>
    <row r="646" spans="2:2" x14ac:dyDescent="0.2">
      <c r="B646" s="30"/>
    </row>
    <row r="647" spans="2:2" x14ac:dyDescent="0.2">
      <c r="B647" s="30"/>
    </row>
    <row r="648" spans="2:2" x14ac:dyDescent="0.2">
      <c r="B648" s="30"/>
    </row>
    <row r="649" spans="2:2" x14ac:dyDescent="0.2">
      <c r="B649" s="30"/>
    </row>
    <row r="650" spans="2:2" x14ac:dyDescent="0.2">
      <c r="B650" s="30"/>
    </row>
    <row r="651" spans="2:2" x14ac:dyDescent="0.2">
      <c r="B651" s="30"/>
    </row>
    <row r="652" spans="2:2" x14ac:dyDescent="0.2">
      <c r="B652" s="30"/>
    </row>
    <row r="653" spans="2:2" x14ac:dyDescent="0.2">
      <c r="B653" s="30"/>
    </row>
    <row r="654" spans="2:2" x14ac:dyDescent="0.2">
      <c r="B654" s="30"/>
    </row>
    <row r="655" spans="2:2" x14ac:dyDescent="0.2">
      <c r="B655" s="30"/>
    </row>
    <row r="656" spans="2:2" x14ac:dyDescent="0.2">
      <c r="B656" s="30"/>
    </row>
    <row r="657" spans="2:2" x14ac:dyDescent="0.2">
      <c r="B657" s="30"/>
    </row>
    <row r="658" spans="2:2" x14ac:dyDescent="0.2">
      <c r="B658" s="30"/>
    </row>
    <row r="659" spans="2:2" x14ac:dyDescent="0.2">
      <c r="B659" s="30"/>
    </row>
    <row r="660" spans="2:2" x14ac:dyDescent="0.2">
      <c r="B660" s="30"/>
    </row>
    <row r="661" spans="2:2" x14ac:dyDescent="0.2">
      <c r="B661" s="30"/>
    </row>
    <row r="662" spans="2:2" x14ac:dyDescent="0.2">
      <c r="B662" s="30"/>
    </row>
    <row r="663" spans="2:2" x14ac:dyDescent="0.2">
      <c r="B663" s="30"/>
    </row>
    <row r="664" spans="2:2" x14ac:dyDescent="0.2">
      <c r="B664" s="30"/>
    </row>
    <row r="665" spans="2:2" x14ac:dyDescent="0.2">
      <c r="B665" s="30"/>
    </row>
    <row r="666" spans="2:2" x14ac:dyDescent="0.2">
      <c r="B666" s="30"/>
    </row>
    <row r="667" spans="2:2" x14ac:dyDescent="0.2">
      <c r="B667" s="30"/>
    </row>
    <row r="668" spans="2:2" x14ac:dyDescent="0.2">
      <c r="B668" s="30"/>
    </row>
    <row r="669" spans="2:2" x14ac:dyDescent="0.2">
      <c r="B669" s="30"/>
    </row>
    <row r="670" spans="2:2" x14ac:dyDescent="0.2">
      <c r="B670" s="30"/>
    </row>
    <row r="671" spans="2:2" x14ac:dyDescent="0.2">
      <c r="B671" s="30"/>
    </row>
    <row r="672" spans="2:2" x14ac:dyDescent="0.2">
      <c r="B672" s="30"/>
    </row>
    <row r="673" spans="2:2" x14ac:dyDescent="0.2">
      <c r="B673" s="30"/>
    </row>
    <row r="674" spans="2:2" x14ac:dyDescent="0.2">
      <c r="B674" s="30"/>
    </row>
    <row r="675" spans="2:2" x14ac:dyDescent="0.2">
      <c r="B675" s="30"/>
    </row>
    <row r="676" spans="2:2" x14ac:dyDescent="0.2">
      <c r="B676" s="30"/>
    </row>
    <row r="677" spans="2:2" x14ac:dyDescent="0.2">
      <c r="B677" s="30"/>
    </row>
    <row r="678" spans="2:2" x14ac:dyDescent="0.2">
      <c r="B678" s="30"/>
    </row>
    <row r="679" spans="2:2" x14ac:dyDescent="0.2">
      <c r="B679" s="30"/>
    </row>
    <row r="680" spans="2:2" x14ac:dyDescent="0.2">
      <c r="B680" s="30"/>
    </row>
    <row r="681" spans="2:2" x14ac:dyDescent="0.2">
      <c r="B681" s="30"/>
    </row>
    <row r="682" spans="2:2" x14ac:dyDescent="0.2">
      <c r="B682" s="30"/>
    </row>
    <row r="683" spans="2:2" x14ac:dyDescent="0.2">
      <c r="B683" s="30"/>
    </row>
    <row r="684" spans="2:2" x14ac:dyDescent="0.2">
      <c r="B684" s="30"/>
    </row>
    <row r="685" spans="2:2" x14ac:dyDescent="0.2">
      <c r="B685" s="30"/>
    </row>
    <row r="686" spans="2:2" x14ac:dyDescent="0.2">
      <c r="B686" s="30"/>
    </row>
    <row r="687" spans="2:2" x14ac:dyDescent="0.2">
      <c r="B687" s="30"/>
    </row>
    <row r="688" spans="2:2" x14ac:dyDescent="0.2">
      <c r="B688" s="30"/>
    </row>
    <row r="689" spans="2:2" x14ac:dyDescent="0.2">
      <c r="B689" s="30"/>
    </row>
    <row r="690" spans="2:2" x14ac:dyDescent="0.2">
      <c r="B690" s="30"/>
    </row>
    <row r="691" spans="2:2" x14ac:dyDescent="0.2">
      <c r="B691" s="30"/>
    </row>
    <row r="692" spans="2:2" x14ac:dyDescent="0.2">
      <c r="B692" s="30"/>
    </row>
    <row r="693" spans="2:2" x14ac:dyDescent="0.2">
      <c r="B693" s="30"/>
    </row>
    <row r="694" spans="2:2" x14ac:dyDescent="0.2">
      <c r="B694" s="30"/>
    </row>
    <row r="695" spans="2:2" x14ac:dyDescent="0.2">
      <c r="B695" s="30"/>
    </row>
    <row r="696" spans="2:2" x14ac:dyDescent="0.2">
      <c r="B696" s="30"/>
    </row>
    <row r="697" spans="2:2" x14ac:dyDescent="0.2">
      <c r="B697" s="30"/>
    </row>
    <row r="698" spans="2:2" x14ac:dyDescent="0.2">
      <c r="B698" s="30"/>
    </row>
    <row r="699" spans="2:2" x14ac:dyDescent="0.2">
      <c r="B699" s="30"/>
    </row>
    <row r="700" spans="2:2" x14ac:dyDescent="0.2">
      <c r="B700" s="30"/>
    </row>
    <row r="701" spans="2:2" x14ac:dyDescent="0.2">
      <c r="B701" s="30"/>
    </row>
    <row r="702" spans="2:2" x14ac:dyDescent="0.2">
      <c r="B702" s="30"/>
    </row>
    <row r="703" spans="2:2" x14ac:dyDescent="0.2">
      <c r="B703" s="30"/>
    </row>
    <row r="704" spans="2:2" x14ac:dyDescent="0.2">
      <c r="B704" s="30"/>
    </row>
    <row r="705" spans="2:2" x14ac:dyDescent="0.2">
      <c r="B705" s="30"/>
    </row>
    <row r="706" spans="2:2" x14ac:dyDescent="0.2">
      <c r="B706" s="30"/>
    </row>
    <row r="707" spans="2:2" x14ac:dyDescent="0.2">
      <c r="B707" s="30"/>
    </row>
    <row r="708" spans="2:2" x14ac:dyDescent="0.2">
      <c r="B708" s="30"/>
    </row>
    <row r="709" spans="2:2" x14ac:dyDescent="0.2">
      <c r="B709" s="30"/>
    </row>
    <row r="710" spans="2:2" x14ac:dyDescent="0.2">
      <c r="B710" s="30"/>
    </row>
    <row r="711" spans="2:2" x14ac:dyDescent="0.2">
      <c r="B711" s="30"/>
    </row>
    <row r="712" spans="2:2" x14ac:dyDescent="0.2">
      <c r="B712" s="30"/>
    </row>
    <row r="713" spans="2:2" x14ac:dyDescent="0.2">
      <c r="B713" s="30"/>
    </row>
    <row r="714" spans="2:2" x14ac:dyDescent="0.2">
      <c r="B714" s="30"/>
    </row>
    <row r="715" spans="2:2" x14ac:dyDescent="0.2">
      <c r="B715" s="30"/>
    </row>
    <row r="716" spans="2:2" x14ac:dyDescent="0.2">
      <c r="B716" s="30"/>
    </row>
    <row r="717" spans="2:2" x14ac:dyDescent="0.2">
      <c r="B717" s="30"/>
    </row>
    <row r="718" spans="2:2" x14ac:dyDescent="0.2">
      <c r="B718" s="30"/>
    </row>
    <row r="719" spans="2:2" x14ac:dyDescent="0.2">
      <c r="B719" s="30"/>
    </row>
    <row r="720" spans="2:2" x14ac:dyDescent="0.2">
      <c r="B720" s="30"/>
    </row>
    <row r="721" spans="2:2" x14ac:dyDescent="0.2">
      <c r="B721" s="30"/>
    </row>
    <row r="722" spans="2:2" x14ac:dyDescent="0.2">
      <c r="B722" s="30"/>
    </row>
    <row r="723" spans="2:2" x14ac:dyDescent="0.2">
      <c r="B723" s="30"/>
    </row>
    <row r="724" spans="2:2" x14ac:dyDescent="0.2">
      <c r="B724" s="30"/>
    </row>
    <row r="725" spans="2:2" x14ac:dyDescent="0.2">
      <c r="B725" s="30"/>
    </row>
    <row r="726" spans="2:2" x14ac:dyDescent="0.2">
      <c r="B726" s="30"/>
    </row>
    <row r="727" spans="2:2" x14ac:dyDescent="0.2">
      <c r="B727" s="30"/>
    </row>
    <row r="728" spans="2:2" x14ac:dyDescent="0.2">
      <c r="B728" s="30"/>
    </row>
    <row r="729" spans="2:2" x14ac:dyDescent="0.2">
      <c r="B729" s="30"/>
    </row>
    <row r="730" spans="2:2" x14ac:dyDescent="0.2">
      <c r="B730" s="30"/>
    </row>
    <row r="731" spans="2:2" x14ac:dyDescent="0.2">
      <c r="B731" s="30"/>
    </row>
    <row r="732" spans="2:2" x14ac:dyDescent="0.2">
      <c r="B732" s="30"/>
    </row>
    <row r="733" spans="2:2" x14ac:dyDescent="0.2">
      <c r="B733" s="30"/>
    </row>
    <row r="734" spans="2:2" x14ac:dyDescent="0.2">
      <c r="B734" s="30"/>
    </row>
    <row r="735" spans="2:2" x14ac:dyDescent="0.2">
      <c r="B735" s="30"/>
    </row>
    <row r="736" spans="2:2" x14ac:dyDescent="0.2">
      <c r="B736" s="30"/>
    </row>
    <row r="737" spans="2:2" x14ac:dyDescent="0.2">
      <c r="B737" s="30"/>
    </row>
    <row r="738" spans="2:2" x14ac:dyDescent="0.2">
      <c r="B738" s="30"/>
    </row>
    <row r="739" spans="2:2" x14ac:dyDescent="0.2">
      <c r="B739" s="30"/>
    </row>
    <row r="740" spans="2:2" x14ac:dyDescent="0.2">
      <c r="B740" s="30"/>
    </row>
    <row r="741" spans="2:2" x14ac:dyDescent="0.2">
      <c r="B741" s="30"/>
    </row>
    <row r="742" spans="2:2" x14ac:dyDescent="0.2">
      <c r="B742" s="30"/>
    </row>
    <row r="743" spans="2:2" x14ac:dyDescent="0.2">
      <c r="B743" s="30"/>
    </row>
    <row r="744" spans="2:2" x14ac:dyDescent="0.2">
      <c r="B744" s="30"/>
    </row>
    <row r="745" spans="2:2" x14ac:dyDescent="0.2">
      <c r="B745" s="30"/>
    </row>
    <row r="746" spans="2:2" x14ac:dyDescent="0.2">
      <c r="B746" s="30"/>
    </row>
    <row r="747" spans="2:2" x14ac:dyDescent="0.2">
      <c r="B747" s="30"/>
    </row>
    <row r="748" spans="2:2" x14ac:dyDescent="0.2">
      <c r="B748" s="30"/>
    </row>
    <row r="749" spans="2:2" x14ac:dyDescent="0.2">
      <c r="B749" s="30"/>
    </row>
    <row r="750" spans="2:2" x14ac:dyDescent="0.2">
      <c r="B750" s="30"/>
    </row>
    <row r="751" spans="2:2" x14ac:dyDescent="0.2">
      <c r="B751" s="30"/>
    </row>
    <row r="752" spans="2:2" x14ac:dyDescent="0.2">
      <c r="B752" s="30"/>
    </row>
    <row r="753" spans="2:2" x14ac:dyDescent="0.2">
      <c r="B753" s="30"/>
    </row>
    <row r="754" spans="2:2" x14ac:dyDescent="0.2">
      <c r="B754" s="30"/>
    </row>
    <row r="755" spans="2:2" x14ac:dyDescent="0.2">
      <c r="B755" s="30"/>
    </row>
    <row r="756" spans="2:2" x14ac:dyDescent="0.2">
      <c r="B756" s="30"/>
    </row>
    <row r="757" spans="2:2" x14ac:dyDescent="0.2">
      <c r="B757" s="30"/>
    </row>
    <row r="758" spans="2:2" x14ac:dyDescent="0.2">
      <c r="B758" s="30"/>
    </row>
    <row r="759" spans="2:2" x14ac:dyDescent="0.2">
      <c r="B759" s="30"/>
    </row>
    <row r="760" spans="2:2" x14ac:dyDescent="0.2">
      <c r="B760" s="30"/>
    </row>
    <row r="761" spans="2:2" x14ac:dyDescent="0.2">
      <c r="B761" s="30"/>
    </row>
    <row r="762" spans="2:2" x14ac:dyDescent="0.2">
      <c r="B762" s="30"/>
    </row>
    <row r="763" spans="2:2" x14ac:dyDescent="0.2">
      <c r="B763" s="30"/>
    </row>
    <row r="764" spans="2:2" x14ac:dyDescent="0.2">
      <c r="B764" s="30"/>
    </row>
    <row r="765" spans="2:2" x14ac:dyDescent="0.2">
      <c r="B765" s="30"/>
    </row>
    <row r="766" spans="2:2" x14ac:dyDescent="0.2">
      <c r="B766" s="30"/>
    </row>
    <row r="767" spans="2:2" x14ac:dyDescent="0.2">
      <c r="B767" s="30"/>
    </row>
    <row r="768" spans="2:2" x14ac:dyDescent="0.2">
      <c r="B768" s="30"/>
    </row>
    <row r="769" spans="2:2" x14ac:dyDescent="0.2">
      <c r="B769" s="30"/>
    </row>
    <row r="770" spans="2:2" x14ac:dyDescent="0.2">
      <c r="B770" s="30"/>
    </row>
    <row r="771" spans="2:2" x14ac:dyDescent="0.2">
      <c r="B771" s="30"/>
    </row>
    <row r="772" spans="2:2" x14ac:dyDescent="0.2">
      <c r="B772" s="30"/>
    </row>
    <row r="773" spans="2:2" x14ac:dyDescent="0.2">
      <c r="B773" s="30"/>
    </row>
    <row r="774" spans="2:2" x14ac:dyDescent="0.2">
      <c r="B774" s="30"/>
    </row>
    <row r="775" spans="2:2" x14ac:dyDescent="0.2">
      <c r="B775" s="30"/>
    </row>
    <row r="776" spans="2:2" x14ac:dyDescent="0.2">
      <c r="B776" s="30"/>
    </row>
    <row r="777" spans="2:2" x14ac:dyDescent="0.2">
      <c r="B777" s="30"/>
    </row>
    <row r="778" spans="2:2" x14ac:dyDescent="0.2">
      <c r="B778" s="30"/>
    </row>
    <row r="779" spans="2:2" x14ac:dyDescent="0.2">
      <c r="B779" s="30"/>
    </row>
    <row r="780" spans="2:2" x14ac:dyDescent="0.2">
      <c r="B780" s="30"/>
    </row>
    <row r="781" spans="2:2" x14ac:dyDescent="0.2">
      <c r="B781" s="30"/>
    </row>
    <row r="782" spans="2:2" x14ac:dyDescent="0.2">
      <c r="B782" s="30"/>
    </row>
    <row r="783" spans="2:2" x14ac:dyDescent="0.2">
      <c r="B783" s="30"/>
    </row>
    <row r="784" spans="2:2" x14ac:dyDescent="0.2">
      <c r="B784" s="30"/>
    </row>
    <row r="785" spans="2:2" x14ac:dyDescent="0.2">
      <c r="B785" s="30"/>
    </row>
    <row r="786" spans="2:2" x14ac:dyDescent="0.2">
      <c r="B786" s="30"/>
    </row>
    <row r="787" spans="2:2" x14ac:dyDescent="0.2">
      <c r="B787" s="30"/>
    </row>
    <row r="788" spans="2:2" x14ac:dyDescent="0.2">
      <c r="B788" s="30"/>
    </row>
    <row r="789" spans="2:2" x14ac:dyDescent="0.2">
      <c r="B789" s="30"/>
    </row>
    <row r="790" spans="2:2" x14ac:dyDescent="0.2">
      <c r="B790" s="30"/>
    </row>
    <row r="791" spans="2:2" x14ac:dyDescent="0.2">
      <c r="B791" s="30"/>
    </row>
    <row r="792" spans="2:2" x14ac:dyDescent="0.2">
      <c r="B792" s="30"/>
    </row>
    <row r="793" spans="2:2" x14ac:dyDescent="0.2">
      <c r="B793" s="30"/>
    </row>
    <row r="794" spans="2:2" x14ac:dyDescent="0.2">
      <c r="B794" s="30"/>
    </row>
    <row r="795" spans="2:2" x14ac:dyDescent="0.2">
      <c r="B795" s="30"/>
    </row>
    <row r="796" spans="2:2" x14ac:dyDescent="0.2">
      <c r="B796" s="30"/>
    </row>
    <row r="797" spans="2:2" x14ac:dyDescent="0.2">
      <c r="B797" s="30"/>
    </row>
    <row r="798" spans="2:2" x14ac:dyDescent="0.2">
      <c r="B798" s="30"/>
    </row>
    <row r="799" spans="2:2" x14ac:dyDescent="0.2">
      <c r="B799" s="30"/>
    </row>
    <row r="800" spans="2:2" x14ac:dyDescent="0.2">
      <c r="B800" s="30"/>
    </row>
    <row r="801" spans="2:2" x14ac:dyDescent="0.2">
      <c r="B801" s="30"/>
    </row>
    <row r="802" spans="2:2" x14ac:dyDescent="0.2">
      <c r="B802" s="30"/>
    </row>
    <row r="803" spans="2:2" x14ac:dyDescent="0.2">
      <c r="B803" s="30"/>
    </row>
    <row r="804" spans="2:2" x14ac:dyDescent="0.2">
      <c r="B804" s="30"/>
    </row>
    <row r="805" spans="2:2" x14ac:dyDescent="0.2">
      <c r="B805" s="30"/>
    </row>
    <row r="806" spans="2:2" x14ac:dyDescent="0.2">
      <c r="B806" s="30"/>
    </row>
    <row r="807" spans="2:2" x14ac:dyDescent="0.2">
      <c r="B807" s="30"/>
    </row>
    <row r="808" spans="2:2" x14ac:dyDescent="0.2">
      <c r="B808" s="30"/>
    </row>
    <row r="809" spans="2:2" x14ac:dyDescent="0.2">
      <c r="B809" s="30"/>
    </row>
    <row r="810" spans="2:2" x14ac:dyDescent="0.2">
      <c r="B810" s="30"/>
    </row>
    <row r="811" spans="2:2" x14ac:dyDescent="0.2">
      <c r="B811" s="30"/>
    </row>
    <row r="812" spans="2:2" x14ac:dyDescent="0.2">
      <c r="B812" s="30"/>
    </row>
    <row r="813" spans="2:2" x14ac:dyDescent="0.2">
      <c r="B813" s="30"/>
    </row>
    <row r="814" spans="2:2" x14ac:dyDescent="0.2">
      <c r="B814" s="30"/>
    </row>
    <row r="815" spans="2:2" x14ac:dyDescent="0.2">
      <c r="B815" s="30"/>
    </row>
    <row r="816" spans="2:2" x14ac:dyDescent="0.2">
      <c r="B816" s="30"/>
    </row>
    <row r="817" spans="2:2" x14ac:dyDescent="0.2">
      <c r="B817" s="30"/>
    </row>
    <row r="818" spans="2:2" x14ac:dyDescent="0.2">
      <c r="B818" s="30"/>
    </row>
    <row r="819" spans="2:2" x14ac:dyDescent="0.2">
      <c r="B819" s="30"/>
    </row>
    <row r="820" spans="2:2" x14ac:dyDescent="0.2">
      <c r="B820" s="30"/>
    </row>
    <row r="821" spans="2:2" x14ac:dyDescent="0.2">
      <c r="B821" s="30"/>
    </row>
    <row r="822" spans="2:2" x14ac:dyDescent="0.2">
      <c r="B822" s="30"/>
    </row>
    <row r="823" spans="2:2" x14ac:dyDescent="0.2">
      <c r="B823" s="30"/>
    </row>
    <row r="824" spans="2:2" x14ac:dyDescent="0.2">
      <c r="B824" s="30"/>
    </row>
    <row r="825" spans="2:2" x14ac:dyDescent="0.2">
      <c r="B825" s="30"/>
    </row>
    <row r="826" spans="2:2" x14ac:dyDescent="0.2">
      <c r="B826" s="30"/>
    </row>
    <row r="827" spans="2:2" x14ac:dyDescent="0.2">
      <c r="B827" s="30"/>
    </row>
    <row r="828" spans="2:2" x14ac:dyDescent="0.2">
      <c r="B828" s="30"/>
    </row>
    <row r="829" spans="2:2" x14ac:dyDescent="0.2">
      <c r="B829" s="30"/>
    </row>
    <row r="830" spans="2:2" x14ac:dyDescent="0.2">
      <c r="B830" s="30"/>
    </row>
    <row r="831" spans="2:2" x14ac:dyDescent="0.2">
      <c r="B831" s="30"/>
    </row>
    <row r="832" spans="2:2" x14ac:dyDescent="0.2">
      <c r="B832" s="30"/>
    </row>
    <row r="833" spans="2:2" x14ac:dyDescent="0.2">
      <c r="B833" s="30"/>
    </row>
    <row r="834" spans="2:2" x14ac:dyDescent="0.2">
      <c r="B834" s="30"/>
    </row>
    <row r="835" spans="2:2" x14ac:dyDescent="0.2">
      <c r="B835" s="30"/>
    </row>
    <row r="836" spans="2:2" x14ac:dyDescent="0.2">
      <c r="B836" s="30"/>
    </row>
    <row r="837" spans="2:2" x14ac:dyDescent="0.2">
      <c r="B837" s="30"/>
    </row>
    <row r="838" spans="2:2" x14ac:dyDescent="0.2">
      <c r="B838" s="30"/>
    </row>
    <row r="839" spans="2:2" x14ac:dyDescent="0.2">
      <c r="B839" s="30"/>
    </row>
    <row r="840" spans="2:2" x14ac:dyDescent="0.2">
      <c r="B840" s="30"/>
    </row>
    <row r="841" spans="2:2" x14ac:dyDescent="0.2">
      <c r="B841" s="30"/>
    </row>
    <row r="842" spans="2:2" x14ac:dyDescent="0.2">
      <c r="B842" s="30"/>
    </row>
    <row r="843" spans="2:2" x14ac:dyDescent="0.2">
      <c r="B843" s="30"/>
    </row>
    <row r="844" spans="2:2" x14ac:dyDescent="0.2">
      <c r="B844" s="30"/>
    </row>
    <row r="845" spans="2:2" x14ac:dyDescent="0.2">
      <c r="B845" s="30"/>
    </row>
    <row r="846" spans="2:2" x14ac:dyDescent="0.2">
      <c r="B846" s="30"/>
    </row>
    <row r="847" spans="2:2" x14ac:dyDescent="0.2">
      <c r="B847" s="30"/>
    </row>
    <row r="848" spans="2:2" x14ac:dyDescent="0.2">
      <c r="B848" s="30"/>
    </row>
    <row r="849" spans="2:2" x14ac:dyDescent="0.2">
      <c r="B849" s="30"/>
    </row>
    <row r="850" spans="2:2" x14ac:dyDescent="0.2">
      <c r="B850" s="30"/>
    </row>
    <row r="851" spans="2:2" x14ac:dyDescent="0.2">
      <c r="B851" s="30"/>
    </row>
    <row r="852" spans="2:2" x14ac:dyDescent="0.2">
      <c r="B852" s="30"/>
    </row>
    <row r="853" spans="2:2" x14ac:dyDescent="0.2">
      <c r="B853" s="30"/>
    </row>
    <row r="854" spans="2:2" x14ac:dyDescent="0.2">
      <c r="B854" s="30"/>
    </row>
    <row r="855" spans="2:2" x14ac:dyDescent="0.2">
      <c r="B855" s="30"/>
    </row>
    <row r="856" spans="2:2" x14ac:dyDescent="0.2">
      <c r="B856" s="30"/>
    </row>
    <row r="857" spans="2:2" x14ac:dyDescent="0.2">
      <c r="B857" s="30"/>
    </row>
    <row r="858" spans="2:2" x14ac:dyDescent="0.2">
      <c r="B858" s="30"/>
    </row>
    <row r="859" spans="2:2" x14ac:dyDescent="0.2">
      <c r="B859" s="30"/>
    </row>
    <row r="860" spans="2:2" x14ac:dyDescent="0.2">
      <c r="B860" s="30"/>
    </row>
    <row r="861" spans="2:2" x14ac:dyDescent="0.2">
      <c r="B861" s="30"/>
    </row>
    <row r="862" spans="2:2" x14ac:dyDescent="0.2">
      <c r="B862" s="30"/>
    </row>
    <row r="863" spans="2:2" x14ac:dyDescent="0.2">
      <c r="B863" s="30"/>
    </row>
    <row r="864" spans="2:2" x14ac:dyDescent="0.2">
      <c r="B864" s="30"/>
    </row>
    <row r="865" spans="2:2" x14ac:dyDescent="0.2">
      <c r="B865" s="30"/>
    </row>
    <row r="866" spans="2:2" x14ac:dyDescent="0.2">
      <c r="B866" s="30"/>
    </row>
    <row r="867" spans="2:2" x14ac:dyDescent="0.2">
      <c r="B867" s="30"/>
    </row>
    <row r="868" spans="2:2" x14ac:dyDescent="0.2">
      <c r="B868" s="30"/>
    </row>
    <row r="869" spans="2:2" x14ac:dyDescent="0.2">
      <c r="B869" s="30"/>
    </row>
    <row r="870" spans="2:2" x14ac:dyDescent="0.2">
      <c r="B870" s="30"/>
    </row>
    <row r="871" spans="2:2" x14ac:dyDescent="0.2">
      <c r="B871" s="30"/>
    </row>
    <row r="872" spans="2:2" x14ac:dyDescent="0.2">
      <c r="B872" s="30"/>
    </row>
    <row r="873" spans="2:2" x14ac:dyDescent="0.2">
      <c r="B873" s="30"/>
    </row>
    <row r="874" spans="2:2" x14ac:dyDescent="0.2">
      <c r="B874" s="30"/>
    </row>
    <row r="875" spans="2:2" x14ac:dyDescent="0.2">
      <c r="B875" s="30"/>
    </row>
    <row r="876" spans="2:2" x14ac:dyDescent="0.2">
      <c r="B876" s="30"/>
    </row>
    <row r="877" spans="2:2" x14ac:dyDescent="0.2">
      <c r="B877" s="30"/>
    </row>
    <row r="878" spans="2:2" x14ac:dyDescent="0.2">
      <c r="B878" s="30"/>
    </row>
    <row r="879" spans="2:2" x14ac:dyDescent="0.2">
      <c r="B879" s="30"/>
    </row>
    <row r="880" spans="2:2" x14ac:dyDescent="0.2">
      <c r="B880" s="30"/>
    </row>
    <row r="881" spans="2:2" x14ac:dyDescent="0.2">
      <c r="B881" s="30"/>
    </row>
    <row r="882" spans="2:2" x14ac:dyDescent="0.2">
      <c r="B882" s="30"/>
    </row>
    <row r="883" spans="2:2" x14ac:dyDescent="0.2">
      <c r="B883" s="30"/>
    </row>
    <row r="884" spans="2:2" x14ac:dyDescent="0.2">
      <c r="B884" s="30"/>
    </row>
    <row r="885" spans="2:2" x14ac:dyDescent="0.2">
      <c r="B885" s="30"/>
    </row>
    <row r="886" spans="2:2" x14ac:dyDescent="0.2">
      <c r="B886" s="30"/>
    </row>
    <row r="887" spans="2:2" x14ac:dyDescent="0.2">
      <c r="B887" s="30"/>
    </row>
    <row r="888" spans="2:2" x14ac:dyDescent="0.2">
      <c r="B888" s="30"/>
    </row>
    <row r="889" spans="2:2" x14ac:dyDescent="0.2">
      <c r="B889" s="30"/>
    </row>
    <row r="890" spans="2:2" x14ac:dyDescent="0.2">
      <c r="B890" s="30"/>
    </row>
    <row r="891" spans="2:2" x14ac:dyDescent="0.2">
      <c r="B891" s="30"/>
    </row>
    <row r="892" spans="2:2" x14ac:dyDescent="0.2">
      <c r="B892" s="30"/>
    </row>
    <row r="893" spans="2:2" x14ac:dyDescent="0.2">
      <c r="B893" s="30"/>
    </row>
    <row r="894" spans="2:2" x14ac:dyDescent="0.2">
      <c r="B894" s="30"/>
    </row>
    <row r="895" spans="2:2" x14ac:dyDescent="0.2">
      <c r="B895" s="30"/>
    </row>
    <row r="896" spans="2:2" x14ac:dyDescent="0.2">
      <c r="B896" s="30"/>
    </row>
    <row r="897" spans="2:2" x14ac:dyDescent="0.2">
      <c r="B897" s="30"/>
    </row>
    <row r="898" spans="2:2" x14ac:dyDescent="0.2">
      <c r="B898" s="30"/>
    </row>
    <row r="899" spans="2:2" x14ac:dyDescent="0.2">
      <c r="B899" s="30"/>
    </row>
    <row r="900" spans="2:2" x14ac:dyDescent="0.2">
      <c r="B900" s="30"/>
    </row>
    <row r="901" spans="2:2" x14ac:dyDescent="0.2">
      <c r="B901" s="30"/>
    </row>
    <row r="902" spans="2:2" x14ac:dyDescent="0.2">
      <c r="B902" s="30"/>
    </row>
    <row r="903" spans="2:2" x14ac:dyDescent="0.2">
      <c r="B903" s="30"/>
    </row>
    <row r="904" spans="2:2" x14ac:dyDescent="0.2">
      <c r="B904" s="30"/>
    </row>
    <row r="905" spans="2:2" x14ac:dyDescent="0.2">
      <c r="B905" s="30"/>
    </row>
    <row r="906" spans="2:2" x14ac:dyDescent="0.2">
      <c r="B906" s="30"/>
    </row>
    <row r="907" spans="2:2" x14ac:dyDescent="0.2">
      <c r="B907" s="30"/>
    </row>
    <row r="908" spans="2:2" x14ac:dyDescent="0.2">
      <c r="B908" s="30"/>
    </row>
    <row r="909" spans="2:2" x14ac:dyDescent="0.2">
      <c r="B909" s="30"/>
    </row>
    <row r="910" spans="2:2" x14ac:dyDescent="0.2">
      <c r="B910" s="30"/>
    </row>
    <row r="911" spans="2:2" x14ac:dyDescent="0.2">
      <c r="B911" s="30"/>
    </row>
    <row r="912" spans="2:2" x14ac:dyDescent="0.2">
      <c r="B912" s="30"/>
    </row>
    <row r="913" spans="2:2" x14ac:dyDescent="0.2">
      <c r="B913" s="30"/>
    </row>
    <row r="914" spans="2:2" x14ac:dyDescent="0.2">
      <c r="B914" s="30"/>
    </row>
    <row r="915" spans="2:2" x14ac:dyDescent="0.2">
      <c r="B915" s="30"/>
    </row>
    <row r="916" spans="2:2" x14ac:dyDescent="0.2">
      <c r="B916" s="30"/>
    </row>
    <row r="917" spans="2:2" x14ac:dyDescent="0.2">
      <c r="B917" s="30"/>
    </row>
    <row r="918" spans="2:2" x14ac:dyDescent="0.2">
      <c r="B918" s="30"/>
    </row>
    <row r="919" spans="2:2" x14ac:dyDescent="0.2">
      <c r="B919" s="30"/>
    </row>
    <row r="920" spans="2:2" x14ac:dyDescent="0.2">
      <c r="B920" s="30"/>
    </row>
    <row r="921" spans="2:2" x14ac:dyDescent="0.2">
      <c r="B921" s="30"/>
    </row>
    <row r="922" spans="2:2" x14ac:dyDescent="0.2">
      <c r="B922" s="30"/>
    </row>
    <row r="923" spans="2:2" x14ac:dyDescent="0.2">
      <c r="B923" s="30"/>
    </row>
    <row r="924" spans="2:2" x14ac:dyDescent="0.2">
      <c r="B924" s="30"/>
    </row>
    <row r="925" spans="2:2" x14ac:dyDescent="0.2">
      <c r="B925" s="30"/>
    </row>
    <row r="926" spans="2:2" x14ac:dyDescent="0.2">
      <c r="B926" s="30"/>
    </row>
    <row r="927" spans="2:2" x14ac:dyDescent="0.2">
      <c r="B927" s="30"/>
    </row>
    <row r="928" spans="2:2" x14ac:dyDescent="0.2">
      <c r="B928" s="30"/>
    </row>
    <row r="929" spans="2:2" x14ac:dyDescent="0.2">
      <c r="B929" s="30"/>
    </row>
    <row r="930" spans="2:2" x14ac:dyDescent="0.2">
      <c r="B930" s="30"/>
    </row>
    <row r="931" spans="2:2" x14ac:dyDescent="0.2">
      <c r="B931" s="30"/>
    </row>
    <row r="932" spans="2:2" x14ac:dyDescent="0.2">
      <c r="B932" s="30"/>
    </row>
    <row r="933" spans="2:2" x14ac:dyDescent="0.2">
      <c r="B933" s="30"/>
    </row>
    <row r="934" spans="2:2" x14ac:dyDescent="0.2">
      <c r="B934" s="30"/>
    </row>
    <row r="935" spans="2:2" x14ac:dyDescent="0.2">
      <c r="B935" s="30"/>
    </row>
    <row r="936" spans="2:2" x14ac:dyDescent="0.2">
      <c r="B936" s="30"/>
    </row>
    <row r="937" spans="2:2" x14ac:dyDescent="0.2">
      <c r="B937" s="30"/>
    </row>
    <row r="938" spans="2:2" x14ac:dyDescent="0.2">
      <c r="B938" s="30"/>
    </row>
    <row r="939" spans="2:2" x14ac:dyDescent="0.2">
      <c r="B939" s="30"/>
    </row>
    <row r="940" spans="2:2" x14ac:dyDescent="0.2">
      <c r="B940" s="30"/>
    </row>
    <row r="941" spans="2:2" x14ac:dyDescent="0.2">
      <c r="B941" s="30"/>
    </row>
    <row r="942" spans="2:2" x14ac:dyDescent="0.2">
      <c r="B942" s="30"/>
    </row>
    <row r="943" spans="2:2" x14ac:dyDescent="0.2">
      <c r="B943" s="30"/>
    </row>
    <row r="944" spans="2:2" x14ac:dyDescent="0.2">
      <c r="B944" s="30"/>
    </row>
    <row r="945" spans="2:2" x14ac:dyDescent="0.2">
      <c r="B945" s="30"/>
    </row>
    <row r="946" spans="2:2" x14ac:dyDescent="0.2">
      <c r="B946" s="30"/>
    </row>
    <row r="947" spans="2:2" x14ac:dyDescent="0.2">
      <c r="B947" s="30"/>
    </row>
    <row r="948" spans="2:2" x14ac:dyDescent="0.2">
      <c r="B948" s="30"/>
    </row>
    <row r="949" spans="2:2" x14ac:dyDescent="0.2">
      <c r="B949" s="30"/>
    </row>
    <row r="950" spans="2:2" x14ac:dyDescent="0.2">
      <c r="B950" s="30"/>
    </row>
    <row r="951" spans="2:2" x14ac:dyDescent="0.2">
      <c r="B951" s="30"/>
    </row>
    <row r="952" spans="2:2" x14ac:dyDescent="0.2">
      <c r="B952" s="30"/>
    </row>
    <row r="953" spans="2:2" x14ac:dyDescent="0.2">
      <c r="B953" s="30"/>
    </row>
    <row r="954" spans="2:2" x14ac:dyDescent="0.2">
      <c r="B954" s="30"/>
    </row>
    <row r="955" spans="2:2" x14ac:dyDescent="0.2">
      <c r="B955" s="30"/>
    </row>
    <row r="956" spans="2:2" x14ac:dyDescent="0.2">
      <c r="B956" s="30"/>
    </row>
    <row r="957" spans="2:2" x14ac:dyDescent="0.2">
      <c r="B957" s="30"/>
    </row>
    <row r="958" spans="2:2" x14ac:dyDescent="0.2">
      <c r="B958" s="30"/>
    </row>
    <row r="959" spans="2:2" x14ac:dyDescent="0.2">
      <c r="B959" s="30"/>
    </row>
    <row r="960" spans="2:2" x14ac:dyDescent="0.2">
      <c r="B960" s="30"/>
    </row>
    <row r="961" spans="2:2" x14ac:dyDescent="0.2">
      <c r="B961" s="30"/>
    </row>
    <row r="962" spans="2:2" x14ac:dyDescent="0.2">
      <c r="B962" s="30"/>
    </row>
    <row r="963" spans="2:2" x14ac:dyDescent="0.2">
      <c r="B963" s="30"/>
    </row>
    <row r="964" spans="2:2" x14ac:dyDescent="0.2">
      <c r="B964" s="30"/>
    </row>
    <row r="965" spans="2:2" x14ac:dyDescent="0.2">
      <c r="B965" s="30"/>
    </row>
    <row r="966" spans="2:2" x14ac:dyDescent="0.2">
      <c r="B966" s="30"/>
    </row>
    <row r="967" spans="2:2" x14ac:dyDescent="0.2">
      <c r="B967" s="30"/>
    </row>
    <row r="968" spans="2:2" x14ac:dyDescent="0.2">
      <c r="B968" s="30"/>
    </row>
    <row r="969" spans="2:2" x14ac:dyDescent="0.2">
      <c r="B969" s="30"/>
    </row>
    <row r="970" spans="2:2" x14ac:dyDescent="0.2">
      <c r="B970" s="30"/>
    </row>
    <row r="971" spans="2:2" x14ac:dyDescent="0.2">
      <c r="B971" s="30"/>
    </row>
    <row r="972" spans="2:2" x14ac:dyDescent="0.2">
      <c r="B972" s="30"/>
    </row>
    <row r="973" spans="2:2" x14ac:dyDescent="0.2">
      <c r="B973" s="30"/>
    </row>
    <row r="974" spans="2:2" x14ac:dyDescent="0.2">
      <c r="B974" s="30"/>
    </row>
    <row r="975" spans="2:2" x14ac:dyDescent="0.2">
      <c r="B975" s="30"/>
    </row>
    <row r="976" spans="2:2" x14ac:dyDescent="0.2">
      <c r="B976" s="30"/>
    </row>
    <row r="977" spans="2:2" x14ac:dyDescent="0.2">
      <c r="B977" s="30"/>
    </row>
    <row r="978" spans="2:2" x14ac:dyDescent="0.2">
      <c r="B978" s="30"/>
    </row>
    <row r="979" spans="2:2" x14ac:dyDescent="0.2">
      <c r="B979" s="30"/>
    </row>
    <row r="980" spans="2:2" x14ac:dyDescent="0.2">
      <c r="B980" s="30"/>
    </row>
    <row r="981" spans="2:2" x14ac:dyDescent="0.2">
      <c r="B981" s="30"/>
    </row>
    <row r="982" spans="2:2" x14ac:dyDescent="0.2">
      <c r="B982" s="30"/>
    </row>
    <row r="983" spans="2:2" x14ac:dyDescent="0.2">
      <c r="B983" s="30"/>
    </row>
    <row r="984" spans="2:2" x14ac:dyDescent="0.2">
      <c r="B984" s="30"/>
    </row>
    <row r="985" spans="2:2" x14ac:dyDescent="0.2">
      <c r="B985" s="30"/>
    </row>
    <row r="986" spans="2:2" x14ac:dyDescent="0.2">
      <c r="B986" s="30"/>
    </row>
    <row r="987" spans="2:2" x14ac:dyDescent="0.2">
      <c r="B987" s="30"/>
    </row>
    <row r="988" spans="2:2" x14ac:dyDescent="0.2">
      <c r="B988" s="30"/>
    </row>
    <row r="989" spans="2:2" x14ac:dyDescent="0.2">
      <c r="B989" s="30"/>
    </row>
    <row r="990" spans="2:2" x14ac:dyDescent="0.2">
      <c r="B990" s="30"/>
    </row>
    <row r="991" spans="2:2" x14ac:dyDescent="0.2">
      <c r="B991" s="30"/>
    </row>
    <row r="992" spans="2:2" x14ac:dyDescent="0.2">
      <c r="B992" s="30"/>
    </row>
    <row r="993" spans="2:2" x14ac:dyDescent="0.2">
      <c r="B993" s="30"/>
    </row>
    <row r="994" spans="2:2" x14ac:dyDescent="0.2">
      <c r="B994" s="30"/>
    </row>
    <row r="995" spans="2:2" x14ac:dyDescent="0.2">
      <c r="B995" s="30"/>
    </row>
    <row r="996" spans="2:2" x14ac:dyDescent="0.2">
      <c r="B996" s="30"/>
    </row>
    <row r="997" spans="2:2" x14ac:dyDescent="0.2">
      <c r="B997" s="30"/>
    </row>
    <row r="998" spans="2:2" x14ac:dyDescent="0.2">
      <c r="B998" s="30"/>
    </row>
    <row r="999" spans="2:2" x14ac:dyDescent="0.2">
      <c r="B999" s="30"/>
    </row>
    <row r="1000" spans="2:2" x14ac:dyDescent="0.2">
      <c r="B1000" s="30"/>
    </row>
  </sheetData>
  <mergeCells count="4">
    <mergeCell ref="A1:G1"/>
    <mergeCell ref="A14:B14"/>
    <mergeCell ref="F14:G15"/>
    <mergeCell ref="A15:B15"/>
  </mergeCells>
  <conditionalFormatting sqref="F6:G6">
    <cfRule type="colorScale" priority="1">
      <colorScale>
        <cfvo type="formula" val="0"/>
        <cfvo type="formula" val="1"/>
        <cfvo type="formula" val="2"/>
        <color rgb="FFFF7128"/>
        <color rgb="FFFFFF00"/>
        <color rgb="FF00B050"/>
      </colorScale>
    </cfRule>
  </conditionalFormatting>
  <dataValidations count="3">
    <dataValidation type="decimal" operator="equal" allowBlank="1" showDropDown="1" showInputMessage="1" showErrorMessage="1" prompt="La valeur de ce champ est égale à 0 ou il doit rester VIDE" sqref="E3:E13" xr:uid="{00000000-0002-0000-0600-000000000000}">
      <formula1>0</formula1>
    </dataValidation>
    <dataValidation type="decimal" operator="equal" allowBlank="1" showDropDown="1" showInputMessage="1" showErrorMessage="1" prompt="La valeur de ce champ est égale à 1 ou il doit rester VIDE" sqref="D3:D13" xr:uid="{00000000-0002-0000-0600-000001000000}">
      <formula1>1</formula1>
    </dataValidation>
    <dataValidation type="decimal" operator="equal" allowBlank="1" showDropDown="1" showInputMessage="1" showErrorMessage="1" prompt="La valeur de ce champ est égale à 2 ou il doit rester VIDE" sqref="C3:C13" xr:uid="{00000000-0002-0000-0600-000002000000}">
      <formula1>2</formula1>
    </dataValidation>
  </dataValidations>
  <hyperlinks>
    <hyperlink ref="G3" r:id="rId1" xr:uid="{00000000-0004-0000-0600-000000000000}"/>
    <hyperlink ref="G6" r:id="rId2" display="Guide Pre-test" xr:uid="{00000000-0004-0000-0600-000001000000}"/>
  </hyperlinks>
  <pageMargins left="0.7" right="0.7" top="0.75" bottom="0.75" header="0" footer="0"/>
  <pageSetup scale="7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00FF"/>
    <pageSetUpPr fitToPage="1"/>
  </sheetPr>
  <dimension ref="A1:Z1000"/>
  <sheetViews>
    <sheetView workbookViewId="0">
      <selection activeCell="B6" sqref="B6"/>
    </sheetView>
  </sheetViews>
  <sheetFormatPr baseColWidth="10" defaultColWidth="11.1640625" defaultRowHeight="16" x14ac:dyDescent="0.2"/>
  <cols>
    <col min="1" max="1" width="7.1640625" style="75" customWidth="1"/>
    <col min="2" max="2" width="57.33203125" customWidth="1"/>
    <col min="3" max="5" width="10.5" customWidth="1"/>
    <col min="6" max="6" width="20.33203125" customWidth="1"/>
    <col min="7" max="7" width="15.1640625" customWidth="1"/>
    <col min="8" max="26" width="10.5" customWidth="1"/>
  </cols>
  <sheetData>
    <row r="1" spans="1:26" ht="17" x14ac:dyDescent="0.25">
      <c r="A1" s="145" t="s">
        <v>245</v>
      </c>
      <c r="B1" s="131"/>
      <c r="C1" s="131"/>
      <c r="D1" s="131"/>
      <c r="E1" s="131"/>
      <c r="F1" s="131"/>
      <c r="G1" s="129"/>
      <c r="H1" s="43"/>
      <c r="I1" s="43"/>
      <c r="J1" s="43"/>
      <c r="K1" s="43"/>
      <c r="L1" s="43"/>
      <c r="M1" s="43"/>
      <c r="N1" s="43"/>
      <c r="O1" s="43"/>
      <c r="P1" s="43"/>
      <c r="Q1" s="43"/>
      <c r="R1" s="43"/>
      <c r="S1" s="43"/>
      <c r="T1" s="43"/>
      <c r="U1" s="43"/>
      <c r="V1" s="43"/>
      <c r="W1" s="43"/>
      <c r="X1" s="43"/>
      <c r="Y1" s="43"/>
      <c r="Z1" s="43"/>
    </row>
    <row r="2" spans="1:26" ht="20" x14ac:dyDescent="0.25">
      <c r="A2" s="70" t="s">
        <v>58</v>
      </c>
      <c r="B2" s="4" t="s">
        <v>189</v>
      </c>
      <c r="C2" s="5" t="s">
        <v>60</v>
      </c>
      <c r="D2" s="5" t="s">
        <v>61</v>
      </c>
      <c r="E2" s="5" t="s">
        <v>62</v>
      </c>
      <c r="F2" s="5" t="s">
        <v>190</v>
      </c>
      <c r="G2" s="5" t="s">
        <v>191</v>
      </c>
      <c r="H2" s="43"/>
      <c r="I2" s="43"/>
      <c r="J2" s="43"/>
      <c r="K2" s="43"/>
      <c r="L2" s="43"/>
      <c r="M2" s="43"/>
      <c r="N2" s="43"/>
      <c r="O2" s="43"/>
      <c r="P2" s="43"/>
      <c r="Q2" s="43"/>
      <c r="R2" s="43"/>
      <c r="S2" s="43"/>
      <c r="T2" s="43"/>
      <c r="U2" s="43"/>
      <c r="V2" s="43"/>
      <c r="W2" s="43"/>
      <c r="X2" s="43"/>
      <c r="Y2" s="43"/>
      <c r="Z2" s="43"/>
    </row>
    <row r="3" spans="1:26" ht="52" x14ac:dyDescent="0.25">
      <c r="A3" s="80">
        <v>1</v>
      </c>
      <c r="B3" s="37" t="s">
        <v>246</v>
      </c>
      <c r="C3" s="64"/>
      <c r="D3" s="65"/>
      <c r="E3" s="66"/>
      <c r="F3" s="45"/>
      <c r="G3" s="45"/>
    </row>
    <row r="4" spans="1:26" ht="52" x14ac:dyDescent="0.25">
      <c r="A4" s="80">
        <f t="shared" ref="A4:A13" si="0">A3+1</f>
        <v>2</v>
      </c>
      <c r="B4" s="37" t="s">
        <v>247</v>
      </c>
      <c r="C4" s="64"/>
      <c r="D4" s="65"/>
      <c r="E4" s="66"/>
      <c r="F4" s="45"/>
      <c r="G4" s="45"/>
    </row>
    <row r="5" spans="1:26" ht="52" x14ac:dyDescent="0.25">
      <c r="A5" s="80">
        <f t="shared" si="0"/>
        <v>3</v>
      </c>
      <c r="B5" s="37" t="s">
        <v>248</v>
      </c>
      <c r="C5" s="64"/>
      <c r="D5" s="65"/>
      <c r="E5" s="66"/>
      <c r="F5" s="45"/>
      <c r="G5" s="45"/>
    </row>
    <row r="6" spans="1:26" ht="21" x14ac:dyDescent="0.25">
      <c r="A6" s="80">
        <f t="shared" si="0"/>
        <v>4</v>
      </c>
      <c r="B6" s="37" t="s">
        <v>249</v>
      </c>
      <c r="C6" s="64"/>
      <c r="D6" s="65"/>
      <c r="E6" s="66"/>
      <c r="F6" s="45"/>
      <c r="G6" s="45"/>
    </row>
    <row r="7" spans="1:26" ht="51" x14ac:dyDescent="0.2">
      <c r="A7" s="80">
        <f t="shared" si="0"/>
        <v>5</v>
      </c>
      <c r="B7" s="37" t="s">
        <v>250</v>
      </c>
      <c r="C7" s="64"/>
      <c r="D7" s="67"/>
      <c r="E7" s="66"/>
      <c r="F7" s="94"/>
      <c r="G7" s="94"/>
    </row>
    <row r="8" spans="1:26" ht="34" x14ac:dyDescent="0.2">
      <c r="A8" s="80">
        <f t="shared" si="0"/>
        <v>6</v>
      </c>
      <c r="B8" s="37" t="s">
        <v>251</v>
      </c>
      <c r="C8" s="64"/>
      <c r="D8" s="67"/>
      <c r="E8" s="66"/>
      <c r="F8" s="94"/>
      <c r="G8" s="94"/>
    </row>
    <row r="9" spans="1:26" ht="34" x14ac:dyDescent="0.2">
      <c r="A9" s="80">
        <f t="shared" si="0"/>
        <v>7</v>
      </c>
      <c r="B9" s="37" t="s">
        <v>252</v>
      </c>
      <c r="C9" s="64"/>
      <c r="D9" s="67"/>
      <c r="E9" s="66"/>
      <c r="F9" s="94"/>
      <c r="G9" s="94"/>
    </row>
    <row r="10" spans="1:26" ht="34" x14ac:dyDescent="0.2">
      <c r="A10" s="80">
        <f t="shared" si="0"/>
        <v>8</v>
      </c>
      <c r="B10" s="93" t="s">
        <v>253</v>
      </c>
      <c r="C10" s="64"/>
      <c r="D10" s="67"/>
      <c r="E10" s="66"/>
      <c r="F10" s="94"/>
      <c r="G10" s="94"/>
    </row>
    <row r="11" spans="1:26" ht="34" x14ac:dyDescent="0.2">
      <c r="A11" s="80">
        <f t="shared" si="0"/>
        <v>9</v>
      </c>
      <c r="B11" s="93" t="s">
        <v>254</v>
      </c>
      <c r="C11" s="64"/>
      <c r="D11" s="67"/>
      <c r="E11" s="66"/>
      <c r="F11" s="94"/>
      <c r="G11" s="82" t="s">
        <v>271</v>
      </c>
    </row>
    <row r="12" spans="1:26" ht="34" x14ac:dyDescent="0.2">
      <c r="A12" s="80">
        <f t="shared" si="0"/>
        <v>10</v>
      </c>
      <c r="B12" s="93" t="s">
        <v>255</v>
      </c>
      <c r="C12" s="64"/>
      <c r="D12" s="67"/>
      <c r="E12" s="66"/>
      <c r="F12" s="94"/>
      <c r="G12" s="94"/>
    </row>
    <row r="13" spans="1:26" ht="34" x14ac:dyDescent="0.2">
      <c r="A13" s="80">
        <f t="shared" si="0"/>
        <v>11</v>
      </c>
      <c r="B13" s="37" t="s">
        <v>256</v>
      </c>
      <c r="C13" s="68"/>
      <c r="D13" s="67"/>
      <c r="E13" s="69"/>
      <c r="F13" s="94"/>
      <c r="G13" s="94"/>
    </row>
    <row r="14" spans="1:26" x14ac:dyDescent="0.2">
      <c r="A14" s="148" t="s">
        <v>84</v>
      </c>
      <c r="B14" s="129"/>
      <c r="C14" s="24">
        <f>COUNTIF(C3:C13,"2")</f>
        <v>0</v>
      </c>
      <c r="D14" s="25">
        <f>COUNTIF(D3:D13,"1")</f>
        <v>0</v>
      </c>
      <c r="E14" s="26">
        <f>COUNTIF(E3:E13,"0")</f>
        <v>0</v>
      </c>
      <c r="F14" s="150"/>
      <c r="G14" s="127"/>
    </row>
    <row r="15" spans="1:26" x14ac:dyDescent="0.2">
      <c r="A15" s="149" t="s">
        <v>109</v>
      </c>
      <c r="B15" s="129"/>
      <c r="C15" s="24">
        <f t="shared" ref="C15:E15" si="1">SUM(C3:C13)</f>
        <v>0</v>
      </c>
      <c r="D15" s="25">
        <f t="shared" si="1"/>
        <v>0</v>
      </c>
      <c r="E15" s="26">
        <f t="shared" si="1"/>
        <v>0</v>
      </c>
      <c r="F15" s="127"/>
      <c r="G15" s="127"/>
    </row>
    <row r="16" spans="1:26" x14ac:dyDescent="0.2">
      <c r="B16" s="30"/>
    </row>
    <row r="17" spans="2:2" x14ac:dyDescent="0.2">
      <c r="B17" s="30"/>
    </row>
    <row r="18" spans="2:2" x14ac:dyDescent="0.2">
      <c r="B18" s="30"/>
    </row>
    <row r="19" spans="2:2" x14ac:dyDescent="0.2">
      <c r="B19" s="30"/>
    </row>
    <row r="20" spans="2:2" x14ac:dyDescent="0.2">
      <c r="B20" s="30"/>
    </row>
    <row r="21" spans="2:2" x14ac:dyDescent="0.2">
      <c r="B21" s="30"/>
    </row>
    <row r="22" spans="2:2" x14ac:dyDescent="0.2">
      <c r="B22" s="30"/>
    </row>
    <row r="23" spans="2:2" x14ac:dyDescent="0.2">
      <c r="B23" s="30"/>
    </row>
    <row r="24" spans="2:2" x14ac:dyDescent="0.2">
      <c r="B24" s="30"/>
    </row>
    <row r="25" spans="2:2" x14ac:dyDescent="0.2">
      <c r="B25" s="30"/>
    </row>
    <row r="26" spans="2:2" x14ac:dyDescent="0.2">
      <c r="B26" s="30"/>
    </row>
    <row r="27" spans="2:2" x14ac:dyDescent="0.2">
      <c r="B27" s="30"/>
    </row>
    <row r="28" spans="2:2" x14ac:dyDescent="0.2">
      <c r="B28" s="30"/>
    </row>
    <row r="29" spans="2:2" x14ac:dyDescent="0.2">
      <c r="B29" s="30"/>
    </row>
    <row r="30" spans="2:2" x14ac:dyDescent="0.2">
      <c r="B30" s="30"/>
    </row>
    <row r="31" spans="2:2" x14ac:dyDescent="0.2">
      <c r="B31" s="30"/>
    </row>
    <row r="32" spans="2:2" x14ac:dyDescent="0.2">
      <c r="B32" s="30"/>
    </row>
    <row r="33" spans="2:2" x14ac:dyDescent="0.2">
      <c r="B33" s="30"/>
    </row>
    <row r="34" spans="2:2" x14ac:dyDescent="0.2">
      <c r="B34" s="30"/>
    </row>
    <row r="35" spans="2:2" x14ac:dyDescent="0.2">
      <c r="B35" s="30"/>
    </row>
    <row r="36" spans="2:2" x14ac:dyDescent="0.2">
      <c r="B36" s="30"/>
    </row>
    <row r="37" spans="2:2" x14ac:dyDescent="0.2">
      <c r="B37" s="30"/>
    </row>
    <row r="38" spans="2:2" x14ac:dyDescent="0.2">
      <c r="B38" s="30"/>
    </row>
    <row r="39" spans="2:2" x14ac:dyDescent="0.2">
      <c r="B39" s="30"/>
    </row>
    <row r="40" spans="2:2" x14ac:dyDescent="0.2">
      <c r="B40" s="30"/>
    </row>
    <row r="41" spans="2:2" x14ac:dyDescent="0.2">
      <c r="B41" s="30"/>
    </row>
    <row r="42" spans="2:2" x14ac:dyDescent="0.2">
      <c r="B42" s="30"/>
    </row>
    <row r="43" spans="2:2" x14ac:dyDescent="0.2">
      <c r="B43" s="30"/>
    </row>
    <row r="44" spans="2:2" x14ac:dyDescent="0.2">
      <c r="B44" s="30"/>
    </row>
    <row r="45" spans="2:2" x14ac:dyDescent="0.2">
      <c r="B45" s="30"/>
    </row>
    <row r="46" spans="2:2" x14ac:dyDescent="0.2">
      <c r="B46" s="30"/>
    </row>
    <row r="47" spans="2:2" x14ac:dyDescent="0.2">
      <c r="B47" s="30"/>
    </row>
    <row r="48" spans="2:2" x14ac:dyDescent="0.2">
      <c r="B48" s="30"/>
    </row>
    <row r="49" spans="2:2" x14ac:dyDescent="0.2">
      <c r="B49" s="30"/>
    </row>
    <row r="50" spans="2:2" x14ac:dyDescent="0.2">
      <c r="B50" s="30"/>
    </row>
    <row r="51" spans="2:2" x14ac:dyDescent="0.2">
      <c r="B51" s="30"/>
    </row>
    <row r="52" spans="2:2" x14ac:dyDescent="0.2">
      <c r="B52" s="30"/>
    </row>
    <row r="53" spans="2:2" x14ac:dyDescent="0.2">
      <c r="B53" s="30"/>
    </row>
    <row r="54" spans="2:2" x14ac:dyDescent="0.2">
      <c r="B54" s="30"/>
    </row>
    <row r="55" spans="2:2" x14ac:dyDescent="0.2">
      <c r="B55" s="30"/>
    </row>
    <row r="56" spans="2:2" x14ac:dyDescent="0.2">
      <c r="B56" s="30"/>
    </row>
    <row r="57" spans="2:2" x14ac:dyDescent="0.2">
      <c r="B57" s="30"/>
    </row>
    <row r="58" spans="2:2" x14ac:dyDescent="0.2">
      <c r="B58" s="30"/>
    </row>
    <row r="59" spans="2:2" x14ac:dyDescent="0.2">
      <c r="B59" s="30"/>
    </row>
    <row r="60" spans="2:2" x14ac:dyDescent="0.2">
      <c r="B60" s="30"/>
    </row>
    <row r="61" spans="2:2" x14ac:dyDescent="0.2">
      <c r="B61" s="30"/>
    </row>
    <row r="62" spans="2:2" x14ac:dyDescent="0.2">
      <c r="B62" s="30"/>
    </row>
    <row r="63" spans="2:2" x14ac:dyDescent="0.2">
      <c r="B63" s="30"/>
    </row>
    <row r="64" spans="2:2" x14ac:dyDescent="0.2">
      <c r="B64" s="30"/>
    </row>
    <row r="65" spans="2:2" x14ac:dyDescent="0.2">
      <c r="B65" s="30"/>
    </row>
    <row r="66" spans="2:2" x14ac:dyDescent="0.2">
      <c r="B66" s="30"/>
    </row>
    <row r="67" spans="2:2" x14ac:dyDescent="0.2">
      <c r="B67" s="30"/>
    </row>
    <row r="68" spans="2:2" x14ac:dyDescent="0.2">
      <c r="B68" s="30"/>
    </row>
    <row r="69" spans="2:2" x14ac:dyDescent="0.2">
      <c r="B69" s="30"/>
    </row>
    <row r="70" spans="2:2" x14ac:dyDescent="0.2">
      <c r="B70" s="30"/>
    </row>
    <row r="71" spans="2:2" x14ac:dyDescent="0.2">
      <c r="B71" s="30"/>
    </row>
    <row r="72" spans="2:2" x14ac:dyDescent="0.2">
      <c r="B72" s="30"/>
    </row>
    <row r="73" spans="2:2" x14ac:dyDescent="0.2">
      <c r="B73" s="30"/>
    </row>
    <row r="74" spans="2:2" x14ac:dyDescent="0.2">
      <c r="B74" s="30"/>
    </row>
    <row r="75" spans="2:2" x14ac:dyDescent="0.2">
      <c r="B75" s="30"/>
    </row>
    <row r="76" spans="2:2" x14ac:dyDescent="0.2">
      <c r="B76" s="30"/>
    </row>
    <row r="77" spans="2:2" x14ac:dyDescent="0.2">
      <c r="B77" s="30"/>
    </row>
    <row r="78" spans="2:2" x14ac:dyDescent="0.2">
      <c r="B78" s="30"/>
    </row>
    <row r="79" spans="2:2" x14ac:dyDescent="0.2">
      <c r="B79" s="30"/>
    </row>
    <row r="80" spans="2:2" x14ac:dyDescent="0.2">
      <c r="B80" s="30"/>
    </row>
    <row r="81" spans="2:2" x14ac:dyDescent="0.2">
      <c r="B81" s="30"/>
    </row>
    <row r="82" spans="2:2" x14ac:dyDescent="0.2">
      <c r="B82" s="30"/>
    </row>
    <row r="83" spans="2:2" x14ac:dyDescent="0.2">
      <c r="B83" s="30"/>
    </row>
    <row r="84" spans="2:2" x14ac:dyDescent="0.2">
      <c r="B84" s="30"/>
    </row>
    <row r="85" spans="2:2" x14ac:dyDescent="0.2">
      <c r="B85" s="30"/>
    </row>
    <row r="86" spans="2:2" x14ac:dyDescent="0.2">
      <c r="B86" s="30"/>
    </row>
    <row r="87" spans="2:2" x14ac:dyDescent="0.2">
      <c r="B87" s="30"/>
    </row>
    <row r="88" spans="2:2" x14ac:dyDescent="0.2">
      <c r="B88" s="30"/>
    </row>
    <row r="89" spans="2:2" x14ac:dyDescent="0.2">
      <c r="B89" s="30"/>
    </row>
    <row r="90" spans="2:2" x14ac:dyDescent="0.2">
      <c r="B90" s="30"/>
    </row>
    <row r="91" spans="2:2" x14ac:dyDescent="0.2">
      <c r="B91" s="30"/>
    </row>
    <row r="92" spans="2:2" x14ac:dyDescent="0.2">
      <c r="B92" s="30"/>
    </row>
    <row r="93" spans="2:2" x14ac:dyDescent="0.2">
      <c r="B93" s="30"/>
    </row>
    <row r="94" spans="2:2" x14ac:dyDescent="0.2">
      <c r="B94" s="30"/>
    </row>
    <row r="95" spans="2:2" x14ac:dyDescent="0.2">
      <c r="B95" s="30"/>
    </row>
    <row r="96" spans="2:2" x14ac:dyDescent="0.2">
      <c r="B96" s="30"/>
    </row>
    <row r="97" spans="2:2" x14ac:dyDescent="0.2">
      <c r="B97" s="30"/>
    </row>
    <row r="98" spans="2:2" x14ac:dyDescent="0.2">
      <c r="B98" s="30"/>
    </row>
    <row r="99" spans="2:2" x14ac:dyDescent="0.2">
      <c r="B99" s="30"/>
    </row>
    <row r="100" spans="2:2" x14ac:dyDescent="0.2">
      <c r="B100" s="30"/>
    </row>
    <row r="101" spans="2:2" x14ac:dyDescent="0.2">
      <c r="B101" s="30"/>
    </row>
    <row r="102" spans="2:2" x14ac:dyDescent="0.2">
      <c r="B102" s="30"/>
    </row>
    <row r="103" spans="2:2" x14ac:dyDescent="0.2">
      <c r="B103" s="30"/>
    </row>
    <row r="104" spans="2:2" x14ac:dyDescent="0.2">
      <c r="B104" s="30"/>
    </row>
    <row r="105" spans="2:2" x14ac:dyDescent="0.2">
      <c r="B105" s="30"/>
    </row>
    <row r="106" spans="2:2" x14ac:dyDescent="0.2">
      <c r="B106" s="30"/>
    </row>
    <row r="107" spans="2:2" x14ac:dyDescent="0.2">
      <c r="B107" s="30"/>
    </row>
    <row r="108" spans="2:2" x14ac:dyDescent="0.2">
      <c r="B108" s="30"/>
    </row>
    <row r="109" spans="2:2" x14ac:dyDescent="0.2">
      <c r="B109" s="30"/>
    </row>
    <row r="110" spans="2:2" x14ac:dyDescent="0.2">
      <c r="B110" s="30"/>
    </row>
    <row r="111" spans="2:2" x14ac:dyDescent="0.2">
      <c r="B111" s="30"/>
    </row>
    <row r="112" spans="2:2" x14ac:dyDescent="0.2">
      <c r="B112" s="30"/>
    </row>
    <row r="113" spans="2:2" x14ac:dyDescent="0.2">
      <c r="B113" s="30"/>
    </row>
    <row r="114" spans="2:2" x14ac:dyDescent="0.2">
      <c r="B114" s="30"/>
    </row>
    <row r="115" spans="2:2" x14ac:dyDescent="0.2">
      <c r="B115" s="30"/>
    </row>
    <row r="116" spans="2:2" x14ac:dyDescent="0.2">
      <c r="B116" s="30"/>
    </row>
    <row r="117" spans="2:2" x14ac:dyDescent="0.2">
      <c r="B117" s="30"/>
    </row>
    <row r="118" spans="2:2" x14ac:dyDescent="0.2">
      <c r="B118" s="30"/>
    </row>
    <row r="119" spans="2:2" x14ac:dyDescent="0.2">
      <c r="B119" s="30"/>
    </row>
    <row r="120" spans="2:2" x14ac:dyDescent="0.2">
      <c r="B120" s="30"/>
    </row>
    <row r="121" spans="2:2" x14ac:dyDescent="0.2">
      <c r="B121" s="30"/>
    </row>
    <row r="122" spans="2:2" x14ac:dyDescent="0.2">
      <c r="B122" s="30"/>
    </row>
    <row r="123" spans="2:2" x14ac:dyDescent="0.2">
      <c r="B123" s="30"/>
    </row>
    <row r="124" spans="2:2" x14ac:dyDescent="0.2">
      <c r="B124" s="30"/>
    </row>
    <row r="125" spans="2:2" x14ac:dyDescent="0.2">
      <c r="B125" s="30"/>
    </row>
    <row r="126" spans="2:2" x14ac:dyDescent="0.2">
      <c r="B126" s="30"/>
    </row>
    <row r="127" spans="2:2" x14ac:dyDescent="0.2">
      <c r="B127" s="30"/>
    </row>
    <row r="128" spans="2:2" x14ac:dyDescent="0.2">
      <c r="B128" s="30"/>
    </row>
    <row r="129" spans="2:2" x14ac:dyDescent="0.2">
      <c r="B129" s="30"/>
    </row>
    <row r="130" spans="2:2" x14ac:dyDescent="0.2">
      <c r="B130" s="30"/>
    </row>
    <row r="131" spans="2:2" x14ac:dyDescent="0.2">
      <c r="B131" s="30"/>
    </row>
    <row r="132" spans="2:2" x14ac:dyDescent="0.2">
      <c r="B132" s="30"/>
    </row>
    <row r="133" spans="2:2" x14ac:dyDescent="0.2">
      <c r="B133" s="30"/>
    </row>
    <row r="134" spans="2:2" x14ac:dyDescent="0.2">
      <c r="B134" s="30"/>
    </row>
    <row r="135" spans="2:2" x14ac:dyDescent="0.2">
      <c r="B135" s="30"/>
    </row>
    <row r="136" spans="2:2" x14ac:dyDescent="0.2">
      <c r="B136" s="30"/>
    </row>
    <row r="137" spans="2:2" x14ac:dyDescent="0.2">
      <c r="B137" s="30"/>
    </row>
    <row r="138" spans="2:2" x14ac:dyDescent="0.2">
      <c r="B138" s="30"/>
    </row>
    <row r="139" spans="2:2" x14ac:dyDescent="0.2">
      <c r="B139" s="30"/>
    </row>
    <row r="140" spans="2:2" x14ac:dyDescent="0.2">
      <c r="B140" s="30"/>
    </row>
    <row r="141" spans="2:2" x14ac:dyDescent="0.2">
      <c r="B141" s="30"/>
    </row>
    <row r="142" spans="2:2" x14ac:dyDescent="0.2">
      <c r="B142" s="30"/>
    </row>
    <row r="143" spans="2:2" x14ac:dyDescent="0.2">
      <c r="B143" s="30"/>
    </row>
    <row r="144" spans="2:2" x14ac:dyDescent="0.2">
      <c r="B144" s="30"/>
    </row>
    <row r="145" spans="2:2" x14ac:dyDescent="0.2">
      <c r="B145" s="30"/>
    </row>
    <row r="146" spans="2:2" x14ac:dyDescent="0.2">
      <c r="B146" s="30"/>
    </row>
    <row r="147" spans="2:2" x14ac:dyDescent="0.2">
      <c r="B147" s="30"/>
    </row>
    <row r="148" spans="2:2" x14ac:dyDescent="0.2">
      <c r="B148" s="30"/>
    </row>
    <row r="149" spans="2:2" x14ac:dyDescent="0.2">
      <c r="B149" s="30"/>
    </row>
    <row r="150" spans="2:2" x14ac:dyDescent="0.2">
      <c r="B150" s="30"/>
    </row>
    <row r="151" spans="2:2" x14ac:dyDescent="0.2">
      <c r="B151" s="30"/>
    </row>
    <row r="152" spans="2:2" x14ac:dyDescent="0.2">
      <c r="B152" s="30"/>
    </row>
    <row r="153" spans="2:2" x14ac:dyDescent="0.2">
      <c r="B153" s="30"/>
    </row>
    <row r="154" spans="2:2" x14ac:dyDescent="0.2">
      <c r="B154" s="30"/>
    </row>
    <row r="155" spans="2:2" x14ac:dyDescent="0.2">
      <c r="B155" s="30"/>
    </row>
    <row r="156" spans="2:2" x14ac:dyDescent="0.2">
      <c r="B156" s="30"/>
    </row>
    <row r="157" spans="2:2" x14ac:dyDescent="0.2">
      <c r="B157" s="30"/>
    </row>
    <row r="158" spans="2:2" x14ac:dyDescent="0.2">
      <c r="B158" s="30"/>
    </row>
    <row r="159" spans="2:2" x14ac:dyDescent="0.2">
      <c r="B159" s="30"/>
    </row>
    <row r="160" spans="2:2" x14ac:dyDescent="0.2">
      <c r="B160" s="30"/>
    </row>
    <row r="161" spans="2:2" x14ac:dyDescent="0.2">
      <c r="B161" s="30"/>
    </row>
    <row r="162" spans="2:2" x14ac:dyDescent="0.2">
      <c r="B162" s="30"/>
    </row>
    <row r="163" spans="2:2" x14ac:dyDescent="0.2">
      <c r="B163" s="30"/>
    </row>
    <row r="164" spans="2:2" x14ac:dyDescent="0.2">
      <c r="B164" s="30"/>
    </row>
    <row r="165" spans="2:2" x14ac:dyDescent="0.2">
      <c r="B165" s="30"/>
    </row>
    <row r="166" spans="2:2" x14ac:dyDescent="0.2">
      <c r="B166" s="30"/>
    </row>
    <row r="167" spans="2:2" x14ac:dyDescent="0.2">
      <c r="B167" s="30"/>
    </row>
    <row r="168" spans="2:2" x14ac:dyDescent="0.2">
      <c r="B168" s="30"/>
    </row>
    <row r="169" spans="2:2" x14ac:dyDescent="0.2">
      <c r="B169" s="30"/>
    </row>
    <row r="170" spans="2:2" x14ac:dyDescent="0.2">
      <c r="B170" s="30"/>
    </row>
    <row r="171" spans="2:2" x14ac:dyDescent="0.2">
      <c r="B171" s="30"/>
    </row>
    <row r="172" spans="2:2" x14ac:dyDescent="0.2">
      <c r="B172" s="30"/>
    </row>
    <row r="173" spans="2:2" x14ac:dyDescent="0.2">
      <c r="B173" s="30"/>
    </row>
    <row r="174" spans="2:2" x14ac:dyDescent="0.2">
      <c r="B174" s="30"/>
    </row>
    <row r="175" spans="2:2" x14ac:dyDescent="0.2">
      <c r="B175" s="30"/>
    </row>
    <row r="176" spans="2:2" x14ac:dyDescent="0.2">
      <c r="B176" s="30"/>
    </row>
    <row r="177" spans="2:2" x14ac:dyDescent="0.2">
      <c r="B177" s="30"/>
    </row>
    <row r="178" spans="2:2" x14ac:dyDescent="0.2">
      <c r="B178" s="30"/>
    </row>
    <row r="179" spans="2:2" x14ac:dyDescent="0.2">
      <c r="B179" s="30"/>
    </row>
    <row r="180" spans="2:2" x14ac:dyDescent="0.2">
      <c r="B180" s="30"/>
    </row>
    <row r="181" spans="2:2" x14ac:dyDescent="0.2">
      <c r="B181" s="30"/>
    </row>
    <row r="182" spans="2:2" x14ac:dyDescent="0.2">
      <c r="B182" s="30"/>
    </row>
    <row r="183" spans="2:2" x14ac:dyDescent="0.2">
      <c r="B183" s="30"/>
    </row>
    <row r="184" spans="2:2" x14ac:dyDescent="0.2">
      <c r="B184" s="30"/>
    </row>
    <row r="185" spans="2:2" x14ac:dyDescent="0.2">
      <c r="B185" s="30"/>
    </row>
    <row r="186" spans="2:2" x14ac:dyDescent="0.2">
      <c r="B186" s="30"/>
    </row>
    <row r="187" spans="2:2" x14ac:dyDescent="0.2">
      <c r="B187" s="30"/>
    </row>
    <row r="188" spans="2:2" x14ac:dyDescent="0.2">
      <c r="B188" s="30"/>
    </row>
    <row r="189" spans="2:2" x14ac:dyDescent="0.2">
      <c r="B189" s="30"/>
    </row>
    <row r="190" spans="2:2" x14ac:dyDescent="0.2">
      <c r="B190" s="30"/>
    </row>
    <row r="191" spans="2:2" x14ac:dyDescent="0.2">
      <c r="B191" s="30"/>
    </row>
    <row r="192" spans="2:2" x14ac:dyDescent="0.2">
      <c r="B192" s="30"/>
    </row>
    <row r="193" spans="2:2" x14ac:dyDescent="0.2">
      <c r="B193" s="30"/>
    </row>
    <row r="194" spans="2:2" x14ac:dyDescent="0.2">
      <c r="B194" s="30"/>
    </row>
    <row r="195" spans="2:2" x14ac:dyDescent="0.2">
      <c r="B195" s="30"/>
    </row>
    <row r="196" spans="2:2" x14ac:dyDescent="0.2">
      <c r="B196" s="30"/>
    </row>
    <row r="197" spans="2:2" x14ac:dyDescent="0.2">
      <c r="B197" s="30"/>
    </row>
    <row r="198" spans="2:2" x14ac:dyDescent="0.2">
      <c r="B198" s="30"/>
    </row>
    <row r="199" spans="2:2" x14ac:dyDescent="0.2">
      <c r="B199" s="30"/>
    </row>
    <row r="200" spans="2:2" x14ac:dyDescent="0.2">
      <c r="B200" s="30"/>
    </row>
    <row r="201" spans="2:2" x14ac:dyDescent="0.2">
      <c r="B201" s="30"/>
    </row>
    <row r="202" spans="2:2" x14ac:dyDescent="0.2">
      <c r="B202" s="30"/>
    </row>
    <row r="203" spans="2:2" x14ac:dyDescent="0.2">
      <c r="B203" s="30"/>
    </row>
    <row r="204" spans="2:2" x14ac:dyDescent="0.2">
      <c r="B204" s="30"/>
    </row>
    <row r="205" spans="2:2" x14ac:dyDescent="0.2">
      <c r="B205" s="30"/>
    </row>
    <row r="206" spans="2:2" x14ac:dyDescent="0.2">
      <c r="B206" s="30"/>
    </row>
    <row r="207" spans="2:2" x14ac:dyDescent="0.2">
      <c r="B207" s="30"/>
    </row>
    <row r="208" spans="2:2" x14ac:dyDescent="0.2">
      <c r="B208" s="30"/>
    </row>
    <row r="209" spans="2:2" x14ac:dyDescent="0.2">
      <c r="B209" s="30"/>
    </row>
    <row r="210" spans="2:2" x14ac:dyDescent="0.2">
      <c r="B210" s="30"/>
    </row>
    <row r="211" spans="2:2" x14ac:dyDescent="0.2">
      <c r="B211" s="30"/>
    </row>
    <row r="212" spans="2:2" x14ac:dyDescent="0.2">
      <c r="B212" s="30"/>
    </row>
    <row r="213" spans="2:2" x14ac:dyDescent="0.2">
      <c r="B213" s="30"/>
    </row>
    <row r="214" spans="2:2" x14ac:dyDescent="0.2">
      <c r="B214" s="30"/>
    </row>
    <row r="215" spans="2:2" x14ac:dyDescent="0.2">
      <c r="B215" s="30"/>
    </row>
    <row r="216" spans="2:2" x14ac:dyDescent="0.2">
      <c r="B216" s="30"/>
    </row>
    <row r="217" spans="2:2" x14ac:dyDescent="0.2">
      <c r="B217" s="30"/>
    </row>
    <row r="218" spans="2:2" x14ac:dyDescent="0.2">
      <c r="B218" s="30"/>
    </row>
    <row r="219" spans="2:2" x14ac:dyDescent="0.2">
      <c r="B219" s="30"/>
    </row>
    <row r="220" spans="2:2" x14ac:dyDescent="0.2">
      <c r="B220" s="30"/>
    </row>
    <row r="221" spans="2:2" x14ac:dyDescent="0.2">
      <c r="B221" s="30"/>
    </row>
    <row r="222" spans="2:2" x14ac:dyDescent="0.2">
      <c r="B222" s="30"/>
    </row>
    <row r="223" spans="2:2" x14ac:dyDescent="0.2">
      <c r="B223" s="30"/>
    </row>
    <row r="224" spans="2:2" x14ac:dyDescent="0.2">
      <c r="B224" s="30"/>
    </row>
    <row r="225" spans="2:2" x14ac:dyDescent="0.2">
      <c r="B225" s="30"/>
    </row>
    <row r="226" spans="2:2" x14ac:dyDescent="0.2">
      <c r="B226" s="30"/>
    </row>
    <row r="227" spans="2:2" x14ac:dyDescent="0.2">
      <c r="B227" s="30"/>
    </row>
    <row r="228" spans="2:2" x14ac:dyDescent="0.2">
      <c r="B228" s="30"/>
    </row>
    <row r="229" spans="2:2" x14ac:dyDescent="0.2">
      <c r="B229" s="30"/>
    </row>
    <row r="230" spans="2:2" x14ac:dyDescent="0.2">
      <c r="B230" s="30"/>
    </row>
    <row r="231" spans="2:2" x14ac:dyDescent="0.2">
      <c r="B231" s="30"/>
    </row>
    <row r="232" spans="2:2" x14ac:dyDescent="0.2">
      <c r="B232" s="30"/>
    </row>
    <row r="233" spans="2:2" x14ac:dyDescent="0.2">
      <c r="B233" s="30"/>
    </row>
    <row r="234" spans="2:2" x14ac:dyDescent="0.2">
      <c r="B234" s="30"/>
    </row>
    <row r="235" spans="2:2" x14ac:dyDescent="0.2">
      <c r="B235" s="30"/>
    </row>
    <row r="236" spans="2:2" x14ac:dyDescent="0.2">
      <c r="B236" s="30"/>
    </row>
    <row r="237" spans="2:2" x14ac:dyDescent="0.2">
      <c r="B237" s="30"/>
    </row>
    <row r="238" spans="2:2" x14ac:dyDescent="0.2">
      <c r="B238" s="30"/>
    </row>
    <row r="239" spans="2:2" x14ac:dyDescent="0.2">
      <c r="B239" s="30"/>
    </row>
    <row r="240" spans="2:2" x14ac:dyDescent="0.2">
      <c r="B240" s="30"/>
    </row>
    <row r="241" spans="2:2" x14ac:dyDescent="0.2">
      <c r="B241" s="30"/>
    </row>
    <row r="242" spans="2:2" x14ac:dyDescent="0.2">
      <c r="B242" s="30"/>
    </row>
    <row r="243" spans="2:2" x14ac:dyDescent="0.2">
      <c r="B243" s="30"/>
    </row>
    <row r="244" spans="2:2" x14ac:dyDescent="0.2">
      <c r="B244" s="30"/>
    </row>
    <row r="245" spans="2:2" x14ac:dyDescent="0.2">
      <c r="B245" s="30"/>
    </row>
    <row r="246" spans="2:2" x14ac:dyDescent="0.2">
      <c r="B246" s="30"/>
    </row>
    <row r="247" spans="2:2" x14ac:dyDescent="0.2">
      <c r="B247" s="30"/>
    </row>
    <row r="248" spans="2:2" x14ac:dyDescent="0.2">
      <c r="B248" s="30"/>
    </row>
    <row r="249" spans="2:2" x14ac:dyDescent="0.2">
      <c r="B249" s="30"/>
    </row>
    <row r="250" spans="2:2" x14ac:dyDescent="0.2">
      <c r="B250" s="30"/>
    </row>
    <row r="251" spans="2:2" x14ac:dyDescent="0.2">
      <c r="B251" s="30"/>
    </row>
    <row r="252" spans="2:2" x14ac:dyDescent="0.2">
      <c r="B252" s="30"/>
    </row>
    <row r="253" spans="2:2" x14ac:dyDescent="0.2">
      <c r="B253" s="30"/>
    </row>
    <row r="254" spans="2:2" x14ac:dyDescent="0.2">
      <c r="B254" s="30"/>
    </row>
    <row r="255" spans="2:2" x14ac:dyDescent="0.2">
      <c r="B255" s="30"/>
    </row>
    <row r="256" spans="2:2" x14ac:dyDescent="0.2">
      <c r="B256" s="30"/>
    </row>
    <row r="257" spans="2:2" x14ac:dyDescent="0.2">
      <c r="B257" s="30"/>
    </row>
    <row r="258" spans="2:2" x14ac:dyDescent="0.2">
      <c r="B258" s="30"/>
    </row>
    <row r="259" spans="2:2" x14ac:dyDescent="0.2">
      <c r="B259" s="30"/>
    </row>
    <row r="260" spans="2:2" x14ac:dyDescent="0.2">
      <c r="B260" s="30"/>
    </row>
    <row r="261" spans="2:2" x14ac:dyDescent="0.2">
      <c r="B261" s="30"/>
    </row>
    <row r="262" spans="2:2" x14ac:dyDescent="0.2">
      <c r="B262" s="30"/>
    </row>
    <row r="263" spans="2:2" x14ac:dyDescent="0.2">
      <c r="B263" s="30"/>
    </row>
    <row r="264" spans="2:2" x14ac:dyDescent="0.2">
      <c r="B264" s="30"/>
    </row>
    <row r="265" spans="2:2" x14ac:dyDescent="0.2">
      <c r="B265" s="30"/>
    </row>
    <row r="266" spans="2:2" x14ac:dyDescent="0.2">
      <c r="B266" s="30"/>
    </row>
    <row r="267" spans="2:2" x14ac:dyDescent="0.2">
      <c r="B267" s="30"/>
    </row>
    <row r="268" spans="2:2" x14ac:dyDescent="0.2">
      <c r="B268" s="30"/>
    </row>
    <row r="269" spans="2:2" x14ac:dyDescent="0.2">
      <c r="B269" s="30"/>
    </row>
    <row r="270" spans="2:2" x14ac:dyDescent="0.2">
      <c r="B270" s="30"/>
    </row>
    <row r="271" spans="2:2" x14ac:dyDescent="0.2">
      <c r="B271" s="30"/>
    </row>
    <row r="272" spans="2:2" x14ac:dyDescent="0.2">
      <c r="B272" s="30"/>
    </row>
    <row r="273" spans="2:2" x14ac:dyDescent="0.2">
      <c r="B273" s="30"/>
    </row>
    <row r="274" spans="2:2" x14ac:dyDescent="0.2">
      <c r="B274" s="30"/>
    </row>
    <row r="275" spans="2:2" x14ac:dyDescent="0.2">
      <c r="B275" s="30"/>
    </row>
    <row r="276" spans="2:2" x14ac:dyDescent="0.2">
      <c r="B276" s="30"/>
    </row>
    <row r="277" spans="2:2" x14ac:dyDescent="0.2">
      <c r="B277" s="30"/>
    </row>
    <row r="278" spans="2:2" x14ac:dyDescent="0.2">
      <c r="B278" s="30"/>
    </row>
    <row r="279" spans="2:2" x14ac:dyDescent="0.2">
      <c r="B279" s="30"/>
    </row>
    <row r="280" spans="2:2" x14ac:dyDescent="0.2">
      <c r="B280" s="30"/>
    </row>
    <row r="281" spans="2:2" x14ac:dyDescent="0.2">
      <c r="B281" s="30"/>
    </row>
    <row r="282" spans="2:2" x14ac:dyDescent="0.2">
      <c r="B282" s="30"/>
    </row>
    <row r="283" spans="2:2" x14ac:dyDescent="0.2">
      <c r="B283" s="30"/>
    </row>
    <row r="284" spans="2:2" x14ac:dyDescent="0.2">
      <c r="B284" s="30"/>
    </row>
    <row r="285" spans="2:2" x14ac:dyDescent="0.2">
      <c r="B285" s="30"/>
    </row>
    <row r="286" spans="2:2" x14ac:dyDescent="0.2">
      <c r="B286" s="30"/>
    </row>
    <row r="287" spans="2:2" x14ac:dyDescent="0.2">
      <c r="B287" s="30"/>
    </row>
    <row r="288" spans="2:2" x14ac:dyDescent="0.2">
      <c r="B288" s="30"/>
    </row>
    <row r="289" spans="2:2" x14ac:dyDescent="0.2">
      <c r="B289" s="30"/>
    </row>
    <row r="290" spans="2:2" x14ac:dyDescent="0.2">
      <c r="B290" s="30"/>
    </row>
    <row r="291" spans="2:2" x14ac:dyDescent="0.2">
      <c r="B291" s="30"/>
    </row>
    <row r="292" spans="2:2" x14ac:dyDescent="0.2">
      <c r="B292" s="30"/>
    </row>
    <row r="293" spans="2:2" x14ac:dyDescent="0.2">
      <c r="B293" s="30"/>
    </row>
    <row r="294" spans="2:2" x14ac:dyDescent="0.2">
      <c r="B294" s="30"/>
    </row>
    <row r="295" spans="2:2" x14ac:dyDescent="0.2">
      <c r="B295" s="30"/>
    </row>
    <row r="296" spans="2:2" x14ac:dyDescent="0.2">
      <c r="B296" s="30"/>
    </row>
    <row r="297" spans="2:2" x14ac:dyDescent="0.2">
      <c r="B297" s="30"/>
    </row>
    <row r="298" spans="2:2" x14ac:dyDescent="0.2">
      <c r="B298" s="30"/>
    </row>
    <row r="299" spans="2:2" x14ac:dyDescent="0.2">
      <c r="B299" s="30"/>
    </row>
    <row r="300" spans="2:2" x14ac:dyDescent="0.2">
      <c r="B300" s="30"/>
    </row>
    <row r="301" spans="2:2" x14ac:dyDescent="0.2">
      <c r="B301" s="30"/>
    </row>
    <row r="302" spans="2:2" x14ac:dyDescent="0.2">
      <c r="B302" s="30"/>
    </row>
    <row r="303" spans="2:2" x14ac:dyDescent="0.2">
      <c r="B303" s="30"/>
    </row>
    <row r="304" spans="2:2" x14ac:dyDescent="0.2">
      <c r="B304" s="30"/>
    </row>
    <row r="305" spans="2:2" x14ac:dyDescent="0.2">
      <c r="B305" s="30"/>
    </row>
    <row r="306" spans="2:2" x14ac:dyDescent="0.2">
      <c r="B306" s="30"/>
    </row>
    <row r="307" spans="2:2" x14ac:dyDescent="0.2">
      <c r="B307" s="30"/>
    </row>
    <row r="308" spans="2:2" x14ac:dyDescent="0.2">
      <c r="B308" s="30"/>
    </row>
    <row r="309" spans="2:2" x14ac:dyDescent="0.2">
      <c r="B309" s="30"/>
    </row>
    <row r="310" spans="2:2" x14ac:dyDescent="0.2">
      <c r="B310" s="30"/>
    </row>
    <row r="311" spans="2:2" x14ac:dyDescent="0.2">
      <c r="B311" s="30"/>
    </row>
    <row r="312" spans="2:2" x14ac:dyDescent="0.2">
      <c r="B312" s="30"/>
    </row>
    <row r="313" spans="2:2" x14ac:dyDescent="0.2">
      <c r="B313" s="30"/>
    </row>
    <row r="314" spans="2:2" x14ac:dyDescent="0.2">
      <c r="B314" s="30"/>
    </row>
    <row r="315" spans="2:2" x14ac:dyDescent="0.2">
      <c r="B315" s="30"/>
    </row>
    <row r="316" spans="2:2" x14ac:dyDescent="0.2">
      <c r="B316" s="30"/>
    </row>
    <row r="317" spans="2:2" x14ac:dyDescent="0.2">
      <c r="B317" s="30"/>
    </row>
    <row r="318" spans="2:2" x14ac:dyDescent="0.2">
      <c r="B318" s="30"/>
    </row>
    <row r="319" spans="2:2" x14ac:dyDescent="0.2">
      <c r="B319" s="30"/>
    </row>
    <row r="320" spans="2:2" x14ac:dyDescent="0.2">
      <c r="B320" s="30"/>
    </row>
    <row r="321" spans="2:2" x14ac:dyDescent="0.2">
      <c r="B321" s="30"/>
    </row>
    <row r="322" spans="2:2" x14ac:dyDescent="0.2">
      <c r="B322" s="30"/>
    </row>
    <row r="323" spans="2:2" x14ac:dyDescent="0.2">
      <c r="B323" s="30"/>
    </row>
    <row r="324" spans="2:2" x14ac:dyDescent="0.2">
      <c r="B324" s="30"/>
    </row>
    <row r="325" spans="2:2" x14ac:dyDescent="0.2">
      <c r="B325" s="30"/>
    </row>
    <row r="326" spans="2:2" x14ac:dyDescent="0.2">
      <c r="B326" s="30"/>
    </row>
    <row r="327" spans="2:2" x14ac:dyDescent="0.2">
      <c r="B327" s="30"/>
    </row>
    <row r="328" spans="2:2" x14ac:dyDescent="0.2">
      <c r="B328" s="30"/>
    </row>
    <row r="329" spans="2:2" x14ac:dyDescent="0.2">
      <c r="B329" s="30"/>
    </row>
    <row r="330" spans="2:2" x14ac:dyDescent="0.2">
      <c r="B330" s="30"/>
    </row>
    <row r="331" spans="2:2" x14ac:dyDescent="0.2">
      <c r="B331" s="30"/>
    </row>
    <row r="332" spans="2:2" x14ac:dyDescent="0.2">
      <c r="B332" s="30"/>
    </row>
    <row r="333" spans="2:2" x14ac:dyDescent="0.2">
      <c r="B333" s="30"/>
    </row>
    <row r="334" spans="2:2" x14ac:dyDescent="0.2">
      <c r="B334" s="30"/>
    </row>
    <row r="335" spans="2:2" x14ac:dyDescent="0.2">
      <c r="B335" s="30"/>
    </row>
    <row r="336" spans="2:2" x14ac:dyDescent="0.2">
      <c r="B336" s="30"/>
    </row>
    <row r="337" spans="2:2" x14ac:dyDescent="0.2">
      <c r="B337" s="30"/>
    </row>
    <row r="338" spans="2:2" x14ac:dyDescent="0.2">
      <c r="B338" s="30"/>
    </row>
    <row r="339" spans="2:2" x14ac:dyDescent="0.2">
      <c r="B339" s="30"/>
    </row>
    <row r="340" spans="2:2" x14ac:dyDescent="0.2">
      <c r="B340" s="30"/>
    </row>
    <row r="341" spans="2:2" x14ac:dyDescent="0.2">
      <c r="B341" s="30"/>
    </row>
    <row r="342" spans="2:2" x14ac:dyDescent="0.2">
      <c r="B342" s="30"/>
    </row>
    <row r="343" spans="2:2" x14ac:dyDescent="0.2">
      <c r="B343" s="30"/>
    </row>
    <row r="344" spans="2:2" x14ac:dyDescent="0.2">
      <c r="B344" s="30"/>
    </row>
    <row r="345" spans="2:2" x14ac:dyDescent="0.2">
      <c r="B345" s="30"/>
    </row>
    <row r="346" spans="2:2" x14ac:dyDescent="0.2">
      <c r="B346" s="30"/>
    </row>
    <row r="347" spans="2:2" x14ac:dyDescent="0.2">
      <c r="B347" s="30"/>
    </row>
    <row r="348" spans="2:2" x14ac:dyDescent="0.2">
      <c r="B348" s="30"/>
    </row>
    <row r="349" spans="2:2" x14ac:dyDescent="0.2">
      <c r="B349" s="30"/>
    </row>
    <row r="350" spans="2:2" x14ac:dyDescent="0.2">
      <c r="B350" s="30"/>
    </row>
    <row r="351" spans="2:2" x14ac:dyDescent="0.2">
      <c r="B351" s="30"/>
    </row>
    <row r="352" spans="2:2" x14ac:dyDescent="0.2">
      <c r="B352" s="30"/>
    </row>
    <row r="353" spans="2:2" x14ac:dyDescent="0.2">
      <c r="B353" s="30"/>
    </row>
    <row r="354" spans="2:2" x14ac:dyDescent="0.2">
      <c r="B354" s="30"/>
    </row>
    <row r="355" spans="2:2" x14ac:dyDescent="0.2">
      <c r="B355" s="30"/>
    </row>
    <row r="356" spans="2:2" x14ac:dyDescent="0.2">
      <c r="B356" s="30"/>
    </row>
    <row r="357" spans="2:2" x14ac:dyDescent="0.2">
      <c r="B357" s="30"/>
    </row>
    <row r="358" spans="2:2" x14ac:dyDescent="0.2">
      <c r="B358" s="30"/>
    </row>
    <row r="359" spans="2:2" x14ac:dyDescent="0.2">
      <c r="B359" s="30"/>
    </row>
    <row r="360" spans="2:2" x14ac:dyDescent="0.2">
      <c r="B360" s="30"/>
    </row>
    <row r="361" spans="2:2" x14ac:dyDescent="0.2">
      <c r="B361" s="30"/>
    </row>
    <row r="362" spans="2:2" x14ac:dyDescent="0.2">
      <c r="B362" s="30"/>
    </row>
    <row r="363" spans="2:2" x14ac:dyDescent="0.2">
      <c r="B363" s="30"/>
    </row>
    <row r="364" spans="2:2" x14ac:dyDescent="0.2">
      <c r="B364" s="30"/>
    </row>
    <row r="365" spans="2:2" x14ac:dyDescent="0.2">
      <c r="B365" s="30"/>
    </row>
    <row r="366" spans="2:2" x14ac:dyDescent="0.2">
      <c r="B366" s="30"/>
    </row>
    <row r="367" spans="2:2" x14ac:dyDescent="0.2">
      <c r="B367" s="30"/>
    </row>
    <row r="368" spans="2:2" x14ac:dyDescent="0.2">
      <c r="B368" s="30"/>
    </row>
    <row r="369" spans="2:2" x14ac:dyDescent="0.2">
      <c r="B369" s="30"/>
    </row>
    <row r="370" spans="2:2" x14ac:dyDescent="0.2">
      <c r="B370" s="30"/>
    </row>
    <row r="371" spans="2:2" x14ac:dyDescent="0.2">
      <c r="B371" s="30"/>
    </row>
    <row r="372" spans="2:2" x14ac:dyDescent="0.2">
      <c r="B372" s="30"/>
    </row>
    <row r="373" spans="2:2" x14ac:dyDescent="0.2">
      <c r="B373" s="30"/>
    </row>
    <row r="374" spans="2:2" x14ac:dyDescent="0.2">
      <c r="B374" s="30"/>
    </row>
    <row r="375" spans="2:2" x14ac:dyDescent="0.2">
      <c r="B375" s="30"/>
    </row>
    <row r="376" spans="2:2" x14ac:dyDescent="0.2">
      <c r="B376" s="30"/>
    </row>
    <row r="377" spans="2:2" x14ac:dyDescent="0.2">
      <c r="B377" s="30"/>
    </row>
    <row r="378" spans="2:2" x14ac:dyDescent="0.2">
      <c r="B378" s="30"/>
    </row>
    <row r="379" spans="2:2" x14ac:dyDescent="0.2">
      <c r="B379" s="30"/>
    </row>
    <row r="380" spans="2:2" x14ac:dyDescent="0.2">
      <c r="B380" s="30"/>
    </row>
    <row r="381" spans="2:2" x14ac:dyDescent="0.2">
      <c r="B381" s="30"/>
    </row>
    <row r="382" spans="2:2" x14ac:dyDescent="0.2">
      <c r="B382" s="30"/>
    </row>
    <row r="383" spans="2:2" x14ac:dyDescent="0.2">
      <c r="B383" s="30"/>
    </row>
    <row r="384" spans="2:2" x14ac:dyDescent="0.2">
      <c r="B384" s="30"/>
    </row>
    <row r="385" spans="2:2" x14ac:dyDescent="0.2">
      <c r="B385" s="30"/>
    </row>
    <row r="386" spans="2:2" x14ac:dyDescent="0.2">
      <c r="B386" s="30"/>
    </row>
    <row r="387" spans="2:2" x14ac:dyDescent="0.2">
      <c r="B387" s="30"/>
    </row>
    <row r="388" spans="2:2" x14ac:dyDescent="0.2">
      <c r="B388" s="30"/>
    </row>
    <row r="389" spans="2:2" x14ac:dyDescent="0.2">
      <c r="B389" s="30"/>
    </row>
    <row r="390" spans="2:2" x14ac:dyDescent="0.2">
      <c r="B390" s="30"/>
    </row>
    <row r="391" spans="2:2" x14ac:dyDescent="0.2">
      <c r="B391" s="30"/>
    </row>
    <row r="392" spans="2:2" x14ac:dyDescent="0.2">
      <c r="B392" s="30"/>
    </row>
    <row r="393" spans="2:2" x14ac:dyDescent="0.2">
      <c r="B393" s="30"/>
    </row>
    <row r="394" spans="2:2" x14ac:dyDescent="0.2">
      <c r="B394" s="30"/>
    </row>
    <row r="395" spans="2:2" x14ac:dyDescent="0.2">
      <c r="B395" s="30"/>
    </row>
    <row r="396" spans="2:2" x14ac:dyDescent="0.2">
      <c r="B396" s="30"/>
    </row>
    <row r="397" spans="2:2" x14ac:dyDescent="0.2">
      <c r="B397" s="30"/>
    </row>
    <row r="398" spans="2:2" x14ac:dyDescent="0.2">
      <c r="B398" s="30"/>
    </row>
    <row r="399" spans="2:2" x14ac:dyDescent="0.2">
      <c r="B399" s="30"/>
    </row>
    <row r="400" spans="2:2" x14ac:dyDescent="0.2">
      <c r="B400" s="30"/>
    </row>
    <row r="401" spans="2:2" x14ac:dyDescent="0.2">
      <c r="B401" s="30"/>
    </row>
    <row r="402" spans="2:2" x14ac:dyDescent="0.2">
      <c r="B402" s="30"/>
    </row>
    <row r="403" spans="2:2" x14ac:dyDescent="0.2">
      <c r="B403" s="30"/>
    </row>
    <row r="404" spans="2:2" x14ac:dyDescent="0.2">
      <c r="B404" s="30"/>
    </row>
    <row r="405" spans="2:2" x14ac:dyDescent="0.2">
      <c r="B405" s="30"/>
    </row>
    <row r="406" spans="2:2" x14ac:dyDescent="0.2">
      <c r="B406" s="30"/>
    </row>
    <row r="407" spans="2:2" x14ac:dyDescent="0.2">
      <c r="B407" s="30"/>
    </row>
    <row r="408" spans="2:2" x14ac:dyDescent="0.2">
      <c r="B408" s="30"/>
    </row>
    <row r="409" spans="2:2" x14ac:dyDescent="0.2">
      <c r="B409" s="30"/>
    </row>
    <row r="410" spans="2:2" x14ac:dyDescent="0.2">
      <c r="B410" s="30"/>
    </row>
    <row r="411" spans="2:2" x14ac:dyDescent="0.2">
      <c r="B411" s="30"/>
    </row>
    <row r="412" spans="2:2" x14ac:dyDescent="0.2">
      <c r="B412" s="30"/>
    </row>
    <row r="413" spans="2:2" x14ac:dyDescent="0.2">
      <c r="B413" s="30"/>
    </row>
    <row r="414" spans="2:2" x14ac:dyDescent="0.2">
      <c r="B414" s="30"/>
    </row>
    <row r="415" spans="2:2" x14ac:dyDescent="0.2">
      <c r="B415" s="30"/>
    </row>
    <row r="416" spans="2:2" x14ac:dyDescent="0.2">
      <c r="B416" s="30"/>
    </row>
    <row r="417" spans="2:2" x14ac:dyDescent="0.2">
      <c r="B417" s="30"/>
    </row>
    <row r="418" spans="2:2" x14ac:dyDescent="0.2">
      <c r="B418" s="30"/>
    </row>
    <row r="419" spans="2:2" x14ac:dyDescent="0.2">
      <c r="B419" s="30"/>
    </row>
    <row r="420" spans="2:2" x14ac:dyDescent="0.2">
      <c r="B420" s="30"/>
    </row>
    <row r="421" spans="2:2" x14ac:dyDescent="0.2">
      <c r="B421" s="30"/>
    </row>
    <row r="422" spans="2:2" x14ac:dyDescent="0.2">
      <c r="B422" s="30"/>
    </row>
    <row r="423" spans="2:2" x14ac:dyDescent="0.2">
      <c r="B423" s="30"/>
    </row>
    <row r="424" spans="2:2" x14ac:dyDescent="0.2">
      <c r="B424" s="30"/>
    </row>
    <row r="425" spans="2:2" x14ac:dyDescent="0.2">
      <c r="B425" s="30"/>
    </row>
    <row r="426" spans="2:2" x14ac:dyDescent="0.2">
      <c r="B426" s="30"/>
    </row>
    <row r="427" spans="2:2" x14ac:dyDescent="0.2">
      <c r="B427" s="30"/>
    </row>
    <row r="428" spans="2:2" x14ac:dyDescent="0.2">
      <c r="B428" s="30"/>
    </row>
    <row r="429" spans="2:2" x14ac:dyDescent="0.2">
      <c r="B429" s="30"/>
    </row>
    <row r="430" spans="2:2" x14ac:dyDescent="0.2">
      <c r="B430" s="30"/>
    </row>
    <row r="431" spans="2:2" x14ac:dyDescent="0.2">
      <c r="B431" s="30"/>
    </row>
    <row r="432" spans="2:2" x14ac:dyDescent="0.2">
      <c r="B432" s="30"/>
    </row>
    <row r="433" spans="2:2" x14ac:dyDescent="0.2">
      <c r="B433" s="30"/>
    </row>
    <row r="434" spans="2:2" x14ac:dyDescent="0.2">
      <c r="B434" s="30"/>
    </row>
    <row r="435" spans="2:2" x14ac:dyDescent="0.2">
      <c r="B435" s="30"/>
    </row>
    <row r="436" spans="2:2" x14ac:dyDescent="0.2">
      <c r="B436" s="30"/>
    </row>
    <row r="437" spans="2:2" x14ac:dyDescent="0.2">
      <c r="B437" s="30"/>
    </row>
    <row r="438" spans="2:2" x14ac:dyDescent="0.2">
      <c r="B438" s="30"/>
    </row>
    <row r="439" spans="2:2" x14ac:dyDescent="0.2">
      <c r="B439" s="30"/>
    </row>
    <row r="440" spans="2:2" x14ac:dyDescent="0.2">
      <c r="B440" s="30"/>
    </row>
    <row r="441" spans="2:2" x14ac:dyDescent="0.2">
      <c r="B441" s="30"/>
    </row>
    <row r="442" spans="2:2" x14ac:dyDescent="0.2">
      <c r="B442" s="30"/>
    </row>
    <row r="443" spans="2:2" x14ac:dyDescent="0.2">
      <c r="B443" s="30"/>
    </row>
    <row r="444" spans="2:2" x14ac:dyDescent="0.2">
      <c r="B444" s="30"/>
    </row>
    <row r="445" spans="2:2" x14ac:dyDescent="0.2">
      <c r="B445" s="30"/>
    </row>
    <row r="446" spans="2:2" x14ac:dyDescent="0.2">
      <c r="B446" s="30"/>
    </row>
    <row r="447" spans="2:2" x14ac:dyDescent="0.2">
      <c r="B447" s="30"/>
    </row>
    <row r="448" spans="2:2" x14ac:dyDescent="0.2">
      <c r="B448" s="30"/>
    </row>
    <row r="449" spans="2:2" x14ac:dyDescent="0.2">
      <c r="B449" s="30"/>
    </row>
    <row r="450" spans="2:2" x14ac:dyDescent="0.2">
      <c r="B450" s="30"/>
    </row>
    <row r="451" spans="2:2" x14ac:dyDescent="0.2">
      <c r="B451" s="30"/>
    </row>
    <row r="452" spans="2:2" x14ac:dyDescent="0.2">
      <c r="B452" s="30"/>
    </row>
    <row r="453" spans="2:2" x14ac:dyDescent="0.2">
      <c r="B453" s="30"/>
    </row>
    <row r="454" spans="2:2" x14ac:dyDescent="0.2">
      <c r="B454" s="30"/>
    </row>
    <row r="455" spans="2:2" x14ac:dyDescent="0.2">
      <c r="B455" s="30"/>
    </row>
    <row r="456" spans="2:2" x14ac:dyDescent="0.2">
      <c r="B456" s="30"/>
    </row>
    <row r="457" spans="2:2" x14ac:dyDescent="0.2">
      <c r="B457" s="30"/>
    </row>
    <row r="458" spans="2:2" x14ac:dyDescent="0.2">
      <c r="B458" s="30"/>
    </row>
    <row r="459" spans="2:2" x14ac:dyDescent="0.2">
      <c r="B459" s="30"/>
    </row>
    <row r="460" spans="2:2" x14ac:dyDescent="0.2">
      <c r="B460" s="30"/>
    </row>
    <row r="461" spans="2:2" x14ac:dyDescent="0.2">
      <c r="B461" s="30"/>
    </row>
    <row r="462" spans="2:2" x14ac:dyDescent="0.2">
      <c r="B462" s="30"/>
    </row>
    <row r="463" spans="2:2" x14ac:dyDescent="0.2">
      <c r="B463" s="30"/>
    </row>
    <row r="464" spans="2:2" x14ac:dyDescent="0.2">
      <c r="B464" s="30"/>
    </row>
    <row r="465" spans="2:2" x14ac:dyDescent="0.2">
      <c r="B465" s="30"/>
    </row>
    <row r="466" spans="2:2" x14ac:dyDescent="0.2">
      <c r="B466" s="30"/>
    </row>
    <row r="467" spans="2:2" x14ac:dyDescent="0.2">
      <c r="B467" s="30"/>
    </row>
    <row r="468" spans="2:2" x14ac:dyDescent="0.2">
      <c r="B468" s="30"/>
    </row>
    <row r="469" spans="2:2" x14ac:dyDescent="0.2">
      <c r="B469" s="30"/>
    </row>
    <row r="470" spans="2:2" x14ac:dyDescent="0.2">
      <c r="B470" s="30"/>
    </row>
    <row r="471" spans="2:2" x14ac:dyDescent="0.2">
      <c r="B471" s="30"/>
    </row>
    <row r="472" spans="2:2" x14ac:dyDescent="0.2">
      <c r="B472" s="30"/>
    </row>
    <row r="473" spans="2:2" x14ac:dyDescent="0.2">
      <c r="B473" s="30"/>
    </row>
    <row r="474" spans="2:2" x14ac:dyDescent="0.2">
      <c r="B474" s="30"/>
    </row>
    <row r="475" spans="2:2" x14ac:dyDescent="0.2">
      <c r="B475" s="30"/>
    </row>
    <row r="476" spans="2:2" x14ac:dyDescent="0.2">
      <c r="B476" s="30"/>
    </row>
    <row r="477" spans="2:2" x14ac:dyDescent="0.2">
      <c r="B477" s="30"/>
    </row>
    <row r="478" spans="2:2" x14ac:dyDescent="0.2">
      <c r="B478" s="30"/>
    </row>
    <row r="479" spans="2:2" x14ac:dyDescent="0.2">
      <c r="B479" s="30"/>
    </row>
    <row r="480" spans="2:2" x14ac:dyDescent="0.2">
      <c r="B480" s="30"/>
    </row>
    <row r="481" spans="2:2" x14ac:dyDescent="0.2">
      <c r="B481" s="30"/>
    </row>
    <row r="482" spans="2:2" x14ac:dyDescent="0.2">
      <c r="B482" s="30"/>
    </row>
    <row r="483" spans="2:2" x14ac:dyDescent="0.2">
      <c r="B483" s="30"/>
    </row>
    <row r="484" spans="2:2" x14ac:dyDescent="0.2">
      <c r="B484" s="30"/>
    </row>
    <row r="485" spans="2:2" x14ac:dyDescent="0.2">
      <c r="B485" s="30"/>
    </row>
    <row r="486" spans="2:2" x14ac:dyDescent="0.2">
      <c r="B486" s="30"/>
    </row>
    <row r="487" spans="2:2" x14ac:dyDescent="0.2">
      <c r="B487" s="30"/>
    </row>
    <row r="488" spans="2:2" x14ac:dyDescent="0.2">
      <c r="B488" s="30"/>
    </row>
    <row r="489" spans="2:2" x14ac:dyDescent="0.2">
      <c r="B489" s="30"/>
    </row>
    <row r="490" spans="2:2" x14ac:dyDescent="0.2">
      <c r="B490" s="30"/>
    </row>
    <row r="491" spans="2:2" x14ac:dyDescent="0.2">
      <c r="B491" s="30"/>
    </row>
    <row r="492" spans="2:2" x14ac:dyDescent="0.2">
      <c r="B492" s="30"/>
    </row>
    <row r="493" spans="2:2" x14ac:dyDescent="0.2">
      <c r="B493" s="30"/>
    </row>
    <row r="494" spans="2:2" x14ac:dyDescent="0.2">
      <c r="B494" s="30"/>
    </row>
    <row r="495" spans="2:2" x14ac:dyDescent="0.2">
      <c r="B495" s="30"/>
    </row>
    <row r="496" spans="2:2" x14ac:dyDescent="0.2">
      <c r="B496" s="30"/>
    </row>
    <row r="497" spans="2:2" x14ac:dyDescent="0.2">
      <c r="B497" s="30"/>
    </row>
    <row r="498" spans="2:2" x14ac:dyDescent="0.2">
      <c r="B498" s="30"/>
    </row>
    <row r="499" spans="2:2" x14ac:dyDescent="0.2">
      <c r="B499" s="30"/>
    </row>
    <row r="500" spans="2:2" x14ac:dyDescent="0.2">
      <c r="B500" s="30"/>
    </row>
    <row r="501" spans="2:2" x14ac:dyDescent="0.2">
      <c r="B501" s="30"/>
    </row>
    <row r="502" spans="2:2" x14ac:dyDescent="0.2">
      <c r="B502" s="30"/>
    </row>
    <row r="503" spans="2:2" x14ac:dyDescent="0.2">
      <c r="B503" s="30"/>
    </row>
    <row r="504" spans="2:2" x14ac:dyDescent="0.2">
      <c r="B504" s="30"/>
    </row>
    <row r="505" spans="2:2" x14ac:dyDescent="0.2">
      <c r="B505" s="30"/>
    </row>
    <row r="506" spans="2:2" x14ac:dyDescent="0.2">
      <c r="B506" s="30"/>
    </row>
    <row r="507" spans="2:2" x14ac:dyDescent="0.2">
      <c r="B507" s="30"/>
    </row>
    <row r="508" spans="2:2" x14ac:dyDescent="0.2">
      <c r="B508" s="30"/>
    </row>
    <row r="509" spans="2:2" x14ac:dyDescent="0.2">
      <c r="B509" s="30"/>
    </row>
    <row r="510" spans="2:2" x14ac:dyDescent="0.2">
      <c r="B510" s="30"/>
    </row>
    <row r="511" spans="2:2" x14ac:dyDescent="0.2">
      <c r="B511" s="30"/>
    </row>
    <row r="512" spans="2:2" x14ac:dyDescent="0.2">
      <c r="B512" s="30"/>
    </row>
    <row r="513" spans="2:2" x14ac:dyDescent="0.2">
      <c r="B513" s="30"/>
    </row>
    <row r="514" spans="2:2" x14ac:dyDescent="0.2">
      <c r="B514" s="30"/>
    </row>
    <row r="515" spans="2:2" x14ac:dyDescent="0.2">
      <c r="B515" s="30"/>
    </row>
    <row r="516" spans="2:2" x14ac:dyDescent="0.2">
      <c r="B516" s="30"/>
    </row>
    <row r="517" spans="2:2" x14ac:dyDescent="0.2">
      <c r="B517" s="30"/>
    </row>
    <row r="518" spans="2:2" x14ac:dyDescent="0.2">
      <c r="B518" s="30"/>
    </row>
    <row r="519" spans="2:2" x14ac:dyDescent="0.2">
      <c r="B519" s="30"/>
    </row>
    <row r="520" spans="2:2" x14ac:dyDescent="0.2">
      <c r="B520" s="30"/>
    </row>
    <row r="521" spans="2:2" x14ac:dyDescent="0.2">
      <c r="B521" s="30"/>
    </row>
    <row r="522" spans="2:2" x14ac:dyDescent="0.2">
      <c r="B522" s="30"/>
    </row>
    <row r="523" spans="2:2" x14ac:dyDescent="0.2">
      <c r="B523" s="30"/>
    </row>
    <row r="524" spans="2:2" x14ac:dyDescent="0.2">
      <c r="B524" s="30"/>
    </row>
    <row r="525" spans="2:2" x14ac:dyDescent="0.2">
      <c r="B525" s="30"/>
    </row>
    <row r="526" spans="2:2" x14ac:dyDescent="0.2">
      <c r="B526" s="30"/>
    </row>
    <row r="527" spans="2:2" x14ac:dyDescent="0.2">
      <c r="B527" s="30"/>
    </row>
    <row r="528" spans="2:2" x14ac:dyDescent="0.2">
      <c r="B528" s="30"/>
    </row>
    <row r="529" spans="2:2" x14ac:dyDescent="0.2">
      <c r="B529" s="30"/>
    </row>
    <row r="530" spans="2:2" x14ac:dyDescent="0.2">
      <c r="B530" s="30"/>
    </row>
    <row r="531" spans="2:2" x14ac:dyDescent="0.2">
      <c r="B531" s="30"/>
    </row>
    <row r="532" spans="2:2" x14ac:dyDescent="0.2">
      <c r="B532" s="30"/>
    </row>
    <row r="533" spans="2:2" x14ac:dyDescent="0.2">
      <c r="B533" s="30"/>
    </row>
    <row r="534" spans="2:2" x14ac:dyDescent="0.2">
      <c r="B534" s="30"/>
    </row>
    <row r="535" spans="2:2" x14ac:dyDescent="0.2">
      <c r="B535" s="30"/>
    </row>
    <row r="536" spans="2:2" x14ac:dyDescent="0.2">
      <c r="B536" s="30"/>
    </row>
    <row r="537" spans="2:2" x14ac:dyDescent="0.2">
      <c r="B537" s="30"/>
    </row>
    <row r="538" spans="2:2" x14ac:dyDescent="0.2">
      <c r="B538" s="30"/>
    </row>
    <row r="539" spans="2:2" x14ac:dyDescent="0.2">
      <c r="B539" s="30"/>
    </row>
    <row r="540" spans="2:2" x14ac:dyDescent="0.2">
      <c r="B540" s="30"/>
    </row>
    <row r="541" spans="2:2" x14ac:dyDescent="0.2">
      <c r="B541" s="30"/>
    </row>
    <row r="542" spans="2:2" x14ac:dyDescent="0.2">
      <c r="B542" s="30"/>
    </row>
    <row r="543" spans="2:2" x14ac:dyDescent="0.2">
      <c r="B543" s="30"/>
    </row>
    <row r="544" spans="2:2" x14ac:dyDescent="0.2">
      <c r="B544" s="30"/>
    </row>
    <row r="545" spans="2:2" x14ac:dyDescent="0.2">
      <c r="B545" s="30"/>
    </row>
    <row r="546" spans="2:2" x14ac:dyDescent="0.2">
      <c r="B546" s="30"/>
    </row>
    <row r="547" spans="2:2" x14ac:dyDescent="0.2">
      <c r="B547" s="30"/>
    </row>
    <row r="548" spans="2:2" x14ac:dyDescent="0.2">
      <c r="B548" s="30"/>
    </row>
    <row r="549" spans="2:2" x14ac:dyDescent="0.2">
      <c r="B549" s="30"/>
    </row>
    <row r="550" spans="2:2" x14ac:dyDescent="0.2">
      <c r="B550" s="30"/>
    </row>
    <row r="551" spans="2:2" x14ac:dyDescent="0.2">
      <c r="B551" s="30"/>
    </row>
    <row r="552" spans="2:2" x14ac:dyDescent="0.2">
      <c r="B552" s="30"/>
    </row>
    <row r="553" spans="2:2" x14ac:dyDescent="0.2">
      <c r="B553" s="30"/>
    </row>
    <row r="554" spans="2:2" x14ac:dyDescent="0.2">
      <c r="B554" s="30"/>
    </row>
    <row r="555" spans="2:2" x14ac:dyDescent="0.2">
      <c r="B555" s="30"/>
    </row>
    <row r="556" spans="2:2" x14ac:dyDescent="0.2">
      <c r="B556" s="30"/>
    </row>
    <row r="557" spans="2:2" x14ac:dyDescent="0.2">
      <c r="B557" s="30"/>
    </row>
    <row r="558" spans="2:2" x14ac:dyDescent="0.2">
      <c r="B558" s="30"/>
    </row>
    <row r="559" spans="2:2" x14ac:dyDescent="0.2">
      <c r="B559" s="30"/>
    </row>
    <row r="560" spans="2:2" x14ac:dyDescent="0.2">
      <c r="B560" s="30"/>
    </row>
    <row r="561" spans="2:2" x14ac:dyDescent="0.2">
      <c r="B561" s="30"/>
    </row>
    <row r="562" spans="2:2" x14ac:dyDescent="0.2">
      <c r="B562" s="30"/>
    </row>
    <row r="563" spans="2:2" x14ac:dyDescent="0.2">
      <c r="B563" s="30"/>
    </row>
    <row r="564" spans="2:2" x14ac:dyDescent="0.2">
      <c r="B564" s="30"/>
    </row>
    <row r="565" spans="2:2" x14ac:dyDescent="0.2">
      <c r="B565" s="30"/>
    </row>
    <row r="566" spans="2:2" x14ac:dyDescent="0.2">
      <c r="B566" s="30"/>
    </row>
    <row r="567" spans="2:2" x14ac:dyDescent="0.2">
      <c r="B567" s="30"/>
    </row>
    <row r="568" spans="2:2" x14ac:dyDescent="0.2">
      <c r="B568" s="30"/>
    </row>
    <row r="569" spans="2:2" x14ac:dyDescent="0.2">
      <c r="B569" s="30"/>
    </row>
    <row r="570" spans="2:2" x14ac:dyDescent="0.2">
      <c r="B570" s="30"/>
    </row>
    <row r="571" spans="2:2" x14ac:dyDescent="0.2">
      <c r="B571" s="30"/>
    </row>
    <row r="572" spans="2:2" x14ac:dyDescent="0.2">
      <c r="B572" s="30"/>
    </row>
    <row r="573" spans="2:2" x14ac:dyDescent="0.2">
      <c r="B573" s="30"/>
    </row>
    <row r="574" spans="2:2" x14ac:dyDescent="0.2">
      <c r="B574" s="30"/>
    </row>
    <row r="575" spans="2:2" x14ac:dyDescent="0.2">
      <c r="B575" s="30"/>
    </row>
    <row r="576" spans="2:2" x14ac:dyDescent="0.2">
      <c r="B576" s="30"/>
    </row>
    <row r="577" spans="2:2" x14ac:dyDescent="0.2">
      <c r="B577" s="30"/>
    </row>
    <row r="578" spans="2:2" x14ac:dyDescent="0.2">
      <c r="B578" s="30"/>
    </row>
    <row r="579" spans="2:2" x14ac:dyDescent="0.2">
      <c r="B579" s="30"/>
    </row>
    <row r="580" spans="2:2" x14ac:dyDescent="0.2">
      <c r="B580" s="30"/>
    </row>
    <row r="581" spans="2:2" x14ac:dyDescent="0.2">
      <c r="B581" s="30"/>
    </row>
    <row r="582" spans="2:2" x14ac:dyDescent="0.2">
      <c r="B582" s="30"/>
    </row>
    <row r="583" spans="2:2" x14ac:dyDescent="0.2">
      <c r="B583" s="30"/>
    </row>
    <row r="584" spans="2:2" x14ac:dyDescent="0.2">
      <c r="B584" s="30"/>
    </row>
    <row r="585" spans="2:2" x14ac:dyDescent="0.2">
      <c r="B585" s="30"/>
    </row>
    <row r="586" spans="2:2" x14ac:dyDescent="0.2">
      <c r="B586" s="30"/>
    </row>
    <row r="587" spans="2:2" x14ac:dyDescent="0.2">
      <c r="B587" s="30"/>
    </row>
    <row r="588" spans="2:2" x14ac:dyDescent="0.2">
      <c r="B588" s="30"/>
    </row>
    <row r="589" spans="2:2" x14ac:dyDescent="0.2">
      <c r="B589" s="30"/>
    </row>
    <row r="590" spans="2:2" x14ac:dyDescent="0.2">
      <c r="B590" s="30"/>
    </row>
    <row r="591" spans="2:2" x14ac:dyDescent="0.2">
      <c r="B591" s="30"/>
    </row>
    <row r="592" spans="2:2" x14ac:dyDescent="0.2">
      <c r="B592" s="30"/>
    </row>
    <row r="593" spans="2:2" x14ac:dyDescent="0.2">
      <c r="B593" s="30"/>
    </row>
    <row r="594" spans="2:2" x14ac:dyDescent="0.2">
      <c r="B594" s="30"/>
    </row>
    <row r="595" spans="2:2" x14ac:dyDescent="0.2">
      <c r="B595" s="30"/>
    </row>
    <row r="596" spans="2:2" x14ac:dyDescent="0.2">
      <c r="B596" s="30"/>
    </row>
    <row r="597" spans="2:2" x14ac:dyDescent="0.2">
      <c r="B597" s="30"/>
    </row>
    <row r="598" spans="2:2" x14ac:dyDescent="0.2">
      <c r="B598" s="30"/>
    </row>
    <row r="599" spans="2:2" x14ac:dyDescent="0.2">
      <c r="B599" s="30"/>
    </row>
    <row r="600" spans="2:2" x14ac:dyDescent="0.2">
      <c r="B600" s="30"/>
    </row>
    <row r="601" spans="2:2" x14ac:dyDescent="0.2">
      <c r="B601" s="30"/>
    </row>
    <row r="602" spans="2:2" x14ac:dyDescent="0.2">
      <c r="B602" s="30"/>
    </row>
    <row r="603" spans="2:2" x14ac:dyDescent="0.2">
      <c r="B603" s="30"/>
    </row>
    <row r="604" spans="2:2" x14ac:dyDescent="0.2">
      <c r="B604" s="30"/>
    </row>
    <row r="605" spans="2:2" x14ac:dyDescent="0.2">
      <c r="B605" s="30"/>
    </row>
    <row r="606" spans="2:2" x14ac:dyDescent="0.2">
      <c r="B606" s="30"/>
    </row>
    <row r="607" spans="2:2" x14ac:dyDescent="0.2">
      <c r="B607" s="30"/>
    </row>
    <row r="608" spans="2:2" x14ac:dyDescent="0.2">
      <c r="B608" s="30"/>
    </row>
    <row r="609" spans="2:2" x14ac:dyDescent="0.2">
      <c r="B609" s="30"/>
    </row>
    <row r="610" spans="2:2" x14ac:dyDescent="0.2">
      <c r="B610" s="30"/>
    </row>
    <row r="611" spans="2:2" x14ac:dyDescent="0.2">
      <c r="B611" s="30"/>
    </row>
    <row r="612" spans="2:2" x14ac:dyDescent="0.2">
      <c r="B612" s="30"/>
    </row>
    <row r="613" spans="2:2" x14ac:dyDescent="0.2">
      <c r="B613" s="30"/>
    </row>
    <row r="614" spans="2:2" x14ac:dyDescent="0.2">
      <c r="B614" s="30"/>
    </row>
    <row r="615" spans="2:2" x14ac:dyDescent="0.2">
      <c r="B615" s="30"/>
    </row>
    <row r="616" spans="2:2" x14ac:dyDescent="0.2">
      <c r="B616" s="30"/>
    </row>
    <row r="617" spans="2:2" x14ac:dyDescent="0.2">
      <c r="B617" s="30"/>
    </row>
    <row r="618" spans="2:2" x14ac:dyDescent="0.2">
      <c r="B618" s="30"/>
    </row>
    <row r="619" spans="2:2" x14ac:dyDescent="0.2">
      <c r="B619" s="30"/>
    </row>
    <row r="620" spans="2:2" x14ac:dyDescent="0.2">
      <c r="B620" s="30"/>
    </row>
    <row r="621" spans="2:2" x14ac:dyDescent="0.2">
      <c r="B621" s="30"/>
    </row>
    <row r="622" spans="2:2" x14ac:dyDescent="0.2">
      <c r="B622" s="30"/>
    </row>
    <row r="623" spans="2:2" x14ac:dyDescent="0.2">
      <c r="B623" s="30"/>
    </row>
    <row r="624" spans="2:2" x14ac:dyDescent="0.2">
      <c r="B624" s="30"/>
    </row>
    <row r="625" spans="2:2" x14ac:dyDescent="0.2">
      <c r="B625" s="30"/>
    </row>
    <row r="626" spans="2:2" x14ac:dyDescent="0.2">
      <c r="B626" s="30"/>
    </row>
    <row r="627" spans="2:2" x14ac:dyDescent="0.2">
      <c r="B627" s="30"/>
    </row>
    <row r="628" spans="2:2" x14ac:dyDescent="0.2">
      <c r="B628" s="30"/>
    </row>
    <row r="629" spans="2:2" x14ac:dyDescent="0.2">
      <c r="B629" s="30"/>
    </row>
    <row r="630" spans="2:2" x14ac:dyDescent="0.2">
      <c r="B630" s="30"/>
    </row>
    <row r="631" spans="2:2" x14ac:dyDescent="0.2">
      <c r="B631" s="30"/>
    </row>
    <row r="632" spans="2:2" x14ac:dyDescent="0.2">
      <c r="B632" s="30"/>
    </row>
    <row r="633" spans="2:2" x14ac:dyDescent="0.2">
      <c r="B633" s="30"/>
    </row>
    <row r="634" spans="2:2" x14ac:dyDescent="0.2">
      <c r="B634" s="30"/>
    </row>
    <row r="635" spans="2:2" x14ac:dyDescent="0.2">
      <c r="B635" s="30"/>
    </row>
    <row r="636" spans="2:2" x14ac:dyDescent="0.2">
      <c r="B636" s="30"/>
    </row>
    <row r="637" spans="2:2" x14ac:dyDescent="0.2">
      <c r="B637" s="30"/>
    </row>
    <row r="638" spans="2:2" x14ac:dyDescent="0.2">
      <c r="B638" s="30"/>
    </row>
    <row r="639" spans="2:2" x14ac:dyDescent="0.2">
      <c r="B639" s="30"/>
    </row>
    <row r="640" spans="2:2" x14ac:dyDescent="0.2">
      <c r="B640" s="30"/>
    </row>
    <row r="641" spans="2:2" x14ac:dyDescent="0.2">
      <c r="B641" s="30"/>
    </row>
    <row r="642" spans="2:2" x14ac:dyDescent="0.2">
      <c r="B642" s="30"/>
    </row>
    <row r="643" spans="2:2" x14ac:dyDescent="0.2">
      <c r="B643" s="30"/>
    </row>
    <row r="644" spans="2:2" x14ac:dyDescent="0.2">
      <c r="B644" s="30"/>
    </row>
    <row r="645" spans="2:2" x14ac:dyDescent="0.2">
      <c r="B645" s="30"/>
    </row>
    <row r="646" spans="2:2" x14ac:dyDescent="0.2">
      <c r="B646" s="30"/>
    </row>
    <row r="647" spans="2:2" x14ac:dyDescent="0.2">
      <c r="B647" s="30"/>
    </row>
    <row r="648" spans="2:2" x14ac:dyDescent="0.2">
      <c r="B648" s="30"/>
    </row>
    <row r="649" spans="2:2" x14ac:dyDescent="0.2">
      <c r="B649" s="30"/>
    </row>
    <row r="650" spans="2:2" x14ac:dyDescent="0.2">
      <c r="B650" s="30"/>
    </row>
    <row r="651" spans="2:2" x14ac:dyDescent="0.2">
      <c r="B651" s="30"/>
    </row>
    <row r="652" spans="2:2" x14ac:dyDescent="0.2">
      <c r="B652" s="30"/>
    </row>
    <row r="653" spans="2:2" x14ac:dyDescent="0.2">
      <c r="B653" s="30"/>
    </row>
    <row r="654" spans="2:2" x14ac:dyDescent="0.2">
      <c r="B654" s="30"/>
    </row>
    <row r="655" spans="2:2" x14ac:dyDescent="0.2">
      <c r="B655" s="30"/>
    </row>
    <row r="656" spans="2:2" x14ac:dyDescent="0.2">
      <c r="B656" s="30"/>
    </row>
    <row r="657" spans="2:2" x14ac:dyDescent="0.2">
      <c r="B657" s="30"/>
    </row>
    <row r="658" spans="2:2" x14ac:dyDescent="0.2">
      <c r="B658" s="30"/>
    </row>
    <row r="659" spans="2:2" x14ac:dyDescent="0.2">
      <c r="B659" s="30"/>
    </row>
    <row r="660" spans="2:2" x14ac:dyDescent="0.2">
      <c r="B660" s="30"/>
    </row>
    <row r="661" spans="2:2" x14ac:dyDescent="0.2">
      <c r="B661" s="30"/>
    </row>
    <row r="662" spans="2:2" x14ac:dyDescent="0.2">
      <c r="B662" s="30"/>
    </row>
    <row r="663" spans="2:2" x14ac:dyDescent="0.2">
      <c r="B663" s="30"/>
    </row>
    <row r="664" spans="2:2" x14ac:dyDescent="0.2">
      <c r="B664" s="30"/>
    </row>
    <row r="665" spans="2:2" x14ac:dyDescent="0.2">
      <c r="B665" s="30"/>
    </row>
    <row r="666" spans="2:2" x14ac:dyDescent="0.2">
      <c r="B666" s="30"/>
    </row>
    <row r="667" spans="2:2" x14ac:dyDescent="0.2">
      <c r="B667" s="30"/>
    </row>
    <row r="668" spans="2:2" x14ac:dyDescent="0.2">
      <c r="B668" s="30"/>
    </row>
    <row r="669" spans="2:2" x14ac:dyDescent="0.2">
      <c r="B669" s="30"/>
    </row>
    <row r="670" spans="2:2" x14ac:dyDescent="0.2">
      <c r="B670" s="30"/>
    </row>
    <row r="671" spans="2:2" x14ac:dyDescent="0.2">
      <c r="B671" s="30"/>
    </row>
    <row r="672" spans="2:2" x14ac:dyDescent="0.2">
      <c r="B672" s="30"/>
    </row>
    <row r="673" spans="2:2" x14ac:dyDescent="0.2">
      <c r="B673" s="30"/>
    </row>
    <row r="674" spans="2:2" x14ac:dyDescent="0.2">
      <c r="B674" s="30"/>
    </row>
    <row r="675" spans="2:2" x14ac:dyDescent="0.2">
      <c r="B675" s="30"/>
    </row>
    <row r="676" spans="2:2" x14ac:dyDescent="0.2">
      <c r="B676" s="30"/>
    </row>
    <row r="677" spans="2:2" x14ac:dyDescent="0.2">
      <c r="B677" s="30"/>
    </row>
    <row r="678" spans="2:2" x14ac:dyDescent="0.2">
      <c r="B678" s="30"/>
    </row>
    <row r="679" spans="2:2" x14ac:dyDescent="0.2">
      <c r="B679" s="30"/>
    </row>
    <row r="680" spans="2:2" x14ac:dyDescent="0.2">
      <c r="B680" s="30"/>
    </row>
    <row r="681" spans="2:2" x14ac:dyDescent="0.2">
      <c r="B681" s="30"/>
    </row>
    <row r="682" spans="2:2" x14ac:dyDescent="0.2">
      <c r="B682" s="30"/>
    </row>
    <row r="683" spans="2:2" x14ac:dyDescent="0.2">
      <c r="B683" s="30"/>
    </row>
    <row r="684" spans="2:2" x14ac:dyDescent="0.2">
      <c r="B684" s="30"/>
    </row>
    <row r="685" spans="2:2" x14ac:dyDescent="0.2">
      <c r="B685" s="30"/>
    </row>
    <row r="686" spans="2:2" x14ac:dyDescent="0.2">
      <c r="B686" s="30"/>
    </row>
    <row r="687" spans="2:2" x14ac:dyDescent="0.2">
      <c r="B687" s="30"/>
    </row>
    <row r="688" spans="2:2" x14ac:dyDescent="0.2">
      <c r="B688" s="30"/>
    </row>
    <row r="689" spans="2:2" x14ac:dyDescent="0.2">
      <c r="B689" s="30"/>
    </row>
    <row r="690" spans="2:2" x14ac:dyDescent="0.2">
      <c r="B690" s="30"/>
    </row>
    <row r="691" spans="2:2" x14ac:dyDescent="0.2">
      <c r="B691" s="30"/>
    </row>
    <row r="692" spans="2:2" x14ac:dyDescent="0.2">
      <c r="B692" s="30"/>
    </row>
    <row r="693" spans="2:2" x14ac:dyDescent="0.2">
      <c r="B693" s="30"/>
    </row>
    <row r="694" spans="2:2" x14ac:dyDescent="0.2">
      <c r="B694" s="30"/>
    </row>
    <row r="695" spans="2:2" x14ac:dyDescent="0.2">
      <c r="B695" s="30"/>
    </row>
    <row r="696" spans="2:2" x14ac:dyDescent="0.2">
      <c r="B696" s="30"/>
    </row>
    <row r="697" spans="2:2" x14ac:dyDescent="0.2">
      <c r="B697" s="30"/>
    </row>
    <row r="698" spans="2:2" x14ac:dyDescent="0.2">
      <c r="B698" s="30"/>
    </row>
    <row r="699" spans="2:2" x14ac:dyDescent="0.2">
      <c r="B699" s="30"/>
    </row>
    <row r="700" spans="2:2" x14ac:dyDescent="0.2">
      <c r="B700" s="30"/>
    </row>
    <row r="701" spans="2:2" x14ac:dyDescent="0.2">
      <c r="B701" s="30"/>
    </row>
    <row r="702" spans="2:2" x14ac:dyDescent="0.2">
      <c r="B702" s="30"/>
    </row>
    <row r="703" spans="2:2" x14ac:dyDescent="0.2">
      <c r="B703" s="30"/>
    </row>
    <row r="704" spans="2:2" x14ac:dyDescent="0.2">
      <c r="B704" s="30"/>
    </row>
    <row r="705" spans="2:2" x14ac:dyDescent="0.2">
      <c r="B705" s="30"/>
    </row>
    <row r="706" spans="2:2" x14ac:dyDescent="0.2">
      <c r="B706" s="30"/>
    </row>
    <row r="707" spans="2:2" x14ac:dyDescent="0.2">
      <c r="B707" s="30"/>
    </row>
    <row r="708" spans="2:2" x14ac:dyDescent="0.2">
      <c r="B708" s="30"/>
    </row>
    <row r="709" spans="2:2" x14ac:dyDescent="0.2">
      <c r="B709" s="30"/>
    </row>
    <row r="710" spans="2:2" x14ac:dyDescent="0.2">
      <c r="B710" s="30"/>
    </row>
    <row r="711" spans="2:2" x14ac:dyDescent="0.2">
      <c r="B711" s="30"/>
    </row>
    <row r="712" spans="2:2" x14ac:dyDescent="0.2">
      <c r="B712" s="30"/>
    </row>
    <row r="713" spans="2:2" x14ac:dyDescent="0.2">
      <c r="B713" s="30"/>
    </row>
    <row r="714" spans="2:2" x14ac:dyDescent="0.2">
      <c r="B714" s="30"/>
    </row>
    <row r="715" spans="2:2" x14ac:dyDescent="0.2">
      <c r="B715" s="30"/>
    </row>
    <row r="716" spans="2:2" x14ac:dyDescent="0.2">
      <c r="B716" s="30"/>
    </row>
    <row r="717" spans="2:2" x14ac:dyDescent="0.2">
      <c r="B717" s="30"/>
    </row>
    <row r="718" spans="2:2" x14ac:dyDescent="0.2">
      <c r="B718" s="30"/>
    </row>
    <row r="719" spans="2:2" x14ac:dyDescent="0.2">
      <c r="B719" s="30"/>
    </row>
    <row r="720" spans="2:2" x14ac:dyDescent="0.2">
      <c r="B720" s="30"/>
    </row>
    <row r="721" spans="2:2" x14ac:dyDescent="0.2">
      <c r="B721" s="30"/>
    </row>
    <row r="722" spans="2:2" x14ac:dyDescent="0.2">
      <c r="B722" s="30"/>
    </row>
    <row r="723" spans="2:2" x14ac:dyDescent="0.2">
      <c r="B723" s="30"/>
    </row>
    <row r="724" spans="2:2" x14ac:dyDescent="0.2">
      <c r="B724" s="30"/>
    </row>
    <row r="725" spans="2:2" x14ac:dyDescent="0.2">
      <c r="B725" s="30"/>
    </row>
    <row r="726" spans="2:2" x14ac:dyDescent="0.2">
      <c r="B726" s="30"/>
    </row>
    <row r="727" spans="2:2" x14ac:dyDescent="0.2">
      <c r="B727" s="30"/>
    </row>
    <row r="728" spans="2:2" x14ac:dyDescent="0.2">
      <c r="B728" s="30"/>
    </row>
    <row r="729" spans="2:2" x14ac:dyDescent="0.2">
      <c r="B729" s="30"/>
    </row>
    <row r="730" spans="2:2" x14ac:dyDescent="0.2">
      <c r="B730" s="30"/>
    </row>
    <row r="731" spans="2:2" x14ac:dyDescent="0.2">
      <c r="B731" s="30"/>
    </row>
    <row r="732" spans="2:2" x14ac:dyDescent="0.2">
      <c r="B732" s="30"/>
    </row>
    <row r="733" spans="2:2" x14ac:dyDescent="0.2">
      <c r="B733" s="30"/>
    </row>
    <row r="734" spans="2:2" x14ac:dyDescent="0.2">
      <c r="B734" s="30"/>
    </row>
    <row r="735" spans="2:2" x14ac:dyDescent="0.2">
      <c r="B735" s="30"/>
    </row>
    <row r="736" spans="2:2" x14ac:dyDescent="0.2">
      <c r="B736" s="30"/>
    </row>
    <row r="737" spans="2:2" x14ac:dyDescent="0.2">
      <c r="B737" s="30"/>
    </row>
    <row r="738" spans="2:2" x14ac:dyDescent="0.2">
      <c r="B738" s="30"/>
    </row>
    <row r="739" spans="2:2" x14ac:dyDescent="0.2">
      <c r="B739" s="30"/>
    </row>
    <row r="740" spans="2:2" x14ac:dyDescent="0.2">
      <c r="B740" s="30"/>
    </row>
    <row r="741" spans="2:2" x14ac:dyDescent="0.2">
      <c r="B741" s="30"/>
    </row>
    <row r="742" spans="2:2" x14ac:dyDescent="0.2">
      <c r="B742" s="30"/>
    </row>
    <row r="743" spans="2:2" x14ac:dyDescent="0.2">
      <c r="B743" s="30"/>
    </row>
    <row r="744" spans="2:2" x14ac:dyDescent="0.2">
      <c r="B744" s="30"/>
    </row>
    <row r="745" spans="2:2" x14ac:dyDescent="0.2">
      <c r="B745" s="30"/>
    </row>
    <row r="746" spans="2:2" x14ac:dyDescent="0.2">
      <c r="B746" s="30"/>
    </row>
    <row r="747" spans="2:2" x14ac:dyDescent="0.2">
      <c r="B747" s="30"/>
    </row>
    <row r="748" spans="2:2" x14ac:dyDescent="0.2">
      <c r="B748" s="30"/>
    </row>
    <row r="749" spans="2:2" x14ac:dyDescent="0.2">
      <c r="B749" s="30"/>
    </row>
    <row r="750" spans="2:2" x14ac:dyDescent="0.2">
      <c r="B750" s="30"/>
    </row>
    <row r="751" spans="2:2" x14ac:dyDescent="0.2">
      <c r="B751" s="30"/>
    </row>
    <row r="752" spans="2:2" x14ac:dyDescent="0.2">
      <c r="B752" s="30"/>
    </row>
    <row r="753" spans="2:2" x14ac:dyDescent="0.2">
      <c r="B753" s="30"/>
    </row>
    <row r="754" spans="2:2" x14ac:dyDescent="0.2">
      <c r="B754" s="30"/>
    </row>
    <row r="755" spans="2:2" x14ac:dyDescent="0.2">
      <c r="B755" s="30"/>
    </row>
    <row r="756" spans="2:2" x14ac:dyDescent="0.2">
      <c r="B756" s="30"/>
    </row>
    <row r="757" spans="2:2" x14ac:dyDescent="0.2">
      <c r="B757" s="30"/>
    </row>
    <row r="758" spans="2:2" x14ac:dyDescent="0.2">
      <c r="B758" s="30"/>
    </row>
    <row r="759" spans="2:2" x14ac:dyDescent="0.2">
      <c r="B759" s="30"/>
    </row>
    <row r="760" spans="2:2" x14ac:dyDescent="0.2">
      <c r="B760" s="30"/>
    </row>
    <row r="761" spans="2:2" x14ac:dyDescent="0.2">
      <c r="B761" s="30"/>
    </row>
    <row r="762" spans="2:2" x14ac:dyDescent="0.2">
      <c r="B762" s="30"/>
    </row>
    <row r="763" spans="2:2" x14ac:dyDescent="0.2">
      <c r="B763" s="30"/>
    </row>
    <row r="764" spans="2:2" x14ac:dyDescent="0.2">
      <c r="B764" s="30"/>
    </row>
    <row r="765" spans="2:2" x14ac:dyDescent="0.2">
      <c r="B765" s="30"/>
    </row>
    <row r="766" spans="2:2" x14ac:dyDescent="0.2">
      <c r="B766" s="30"/>
    </row>
    <row r="767" spans="2:2" x14ac:dyDescent="0.2">
      <c r="B767" s="30"/>
    </row>
    <row r="768" spans="2:2" x14ac:dyDescent="0.2">
      <c r="B768" s="30"/>
    </row>
    <row r="769" spans="2:2" x14ac:dyDescent="0.2">
      <c r="B769" s="30"/>
    </row>
    <row r="770" spans="2:2" x14ac:dyDescent="0.2">
      <c r="B770" s="30"/>
    </row>
    <row r="771" spans="2:2" x14ac:dyDescent="0.2">
      <c r="B771" s="30"/>
    </row>
    <row r="772" spans="2:2" x14ac:dyDescent="0.2">
      <c r="B772" s="30"/>
    </row>
    <row r="773" spans="2:2" x14ac:dyDescent="0.2">
      <c r="B773" s="30"/>
    </row>
    <row r="774" spans="2:2" x14ac:dyDescent="0.2">
      <c r="B774" s="30"/>
    </row>
    <row r="775" spans="2:2" x14ac:dyDescent="0.2">
      <c r="B775" s="30"/>
    </row>
    <row r="776" spans="2:2" x14ac:dyDescent="0.2">
      <c r="B776" s="30"/>
    </row>
    <row r="777" spans="2:2" x14ac:dyDescent="0.2">
      <c r="B777" s="30"/>
    </row>
    <row r="778" spans="2:2" x14ac:dyDescent="0.2">
      <c r="B778" s="30"/>
    </row>
    <row r="779" spans="2:2" x14ac:dyDescent="0.2">
      <c r="B779" s="30"/>
    </row>
    <row r="780" spans="2:2" x14ac:dyDescent="0.2">
      <c r="B780" s="30"/>
    </row>
    <row r="781" spans="2:2" x14ac:dyDescent="0.2">
      <c r="B781" s="30"/>
    </row>
    <row r="782" spans="2:2" x14ac:dyDescent="0.2">
      <c r="B782" s="30"/>
    </row>
    <row r="783" spans="2:2" x14ac:dyDescent="0.2">
      <c r="B783" s="30"/>
    </row>
    <row r="784" spans="2:2" x14ac:dyDescent="0.2">
      <c r="B784" s="30"/>
    </row>
    <row r="785" spans="2:2" x14ac:dyDescent="0.2">
      <c r="B785" s="30"/>
    </row>
    <row r="786" spans="2:2" x14ac:dyDescent="0.2">
      <c r="B786" s="30"/>
    </row>
    <row r="787" spans="2:2" x14ac:dyDescent="0.2">
      <c r="B787" s="30"/>
    </row>
    <row r="788" spans="2:2" x14ac:dyDescent="0.2">
      <c r="B788" s="30"/>
    </row>
    <row r="789" spans="2:2" x14ac:dyDescent="0.2">
      <c r="B789" s="30"/>
    </row>
    <row r="790" spans="2:2" x14ac:dyDescent="0.2">
      <c r="B790" s="30"/>
    </row>
    <row r="791" spans="2:2" x14ac:dyDescent="0.2">
      <c r="B791" s="30"/>
    </row>
    <row r="792" spans="2:2" x14ac:dyDescent="0.2">
      <c r="B792" s="30"/>
    </row>
    <row r="793" spans="2:2" x14ac:dyDescent="0.2">
      <c r="B793" s="30"/>
    </row>
    <row r="794" spans="2:2" x14ac:dyDescent="0.2">
      <c r="B794" s="30"/>
    </row>
    <row r="795" spans="2:2" x14ac:dyDescent="0.2">
      <c r="B795" s="30"/>
    </row>
    <row r="796" spans="2:2" x14ac:dyDescent="0.2">
      <c r="B796" s="30"/>
    </row>
    <row r="797" spans="2:2" x14ac:dyDescent="0.2">
      <c r="B797" s="30"/>
    </row>
    <row r="798" spans="2:2" x14ac:dyDescent="0.2">
      <c r="B798" s="30"/>
    </row>
    <row r="799" spans="2:2" x14ac:dyDescent="0.2">
      <c r="B799" s="30"/>
    </row>
    <row r="800" spans="2:2" x14ac:dyDescent="0.2">
      <c r="B800" s="30"/>
    </row>
    <row r="801" spans="2:2" x14ac:dyDescent="0.2">
      <c r="B801" s="30"/>
    </row>
    <row r="802" spans="2:2" x14ac:dyDescent="0.2">
      <c r="B802" s="30"/>
    </row>
    <row r="803" spans="2:2" x14ac:dyDescent="0.2">
      <c r="B803" s="30"/>
    </row>
    <row r="804" spans="2:2" x14ac:dyDescent="0.2">
      <c r="B804" s="30"/>
    </row>
    <row r="805" spans="2:2" x14ac:dyDescent="0.2">
      <c r="B805" s="30"/>
    </row>
    <row r="806" spans="2:2" x14ac:dyDescent="0.2">
      <c r="B806" s="30"/>
    </row>
    <row r="807" spans="2:2" x14ac:dyDescent="0.2">
      <c r="B807" s="30"/>
    </row>
    <row r="808" spans="2:2" x14ac:dyDescent="0.2">
      <c r="B808" s="30"/>
    </row>
    <row r="809" spans="2:2" x14ac:dyDescent="0.2">
      <c r="B809" s="30"/>
    </row>
    <row r="810" spans="2:2" x14ac:dyDescent="0.2">
      <c r="B810" s="30"/>
    </row>
    <row r="811" spans="2:2" x14ac:dyDescent="0.2">
      <c r="B811" s="30"/>
    </row>
    <row r="812" spans="2:2" x14ac:dyDescent="0.2">
      <c r="B812" s="30"/>
    </row>
    <row r="813" spans="2:2" x14ac:dyDescent="0.2">
      <c r="B813" s="30"/>
    </row>
    <row r="814" spans="2:2" x14ac:dyDescent="0.2">
      <c r="B814" s="30"/>
    </row>
    <row r="815" spans="2:2" x14ac:dyDescent="0.2">
      <c r="B815" s="30"/>
    </row>
    <row r="816" spans="2:2" x14ac:dyDescent="0.2">
      <c r="B816" s="30"/>
    </row>
    <row r="817" spans="2:2" x14ac:dyDescent="0.2">
      <c r="B817" s="30"/>
    </row>
    <row r="818" spans="2:2" x14ac:dyDescent="0.2">
      <c r="B818" s="30"/>
    </row>
    <row r="819" spans="2:2" x14ac:dyDescent="0.2">
      <c r="B819" s="30"/>
    </row>
    <row r="820" spans="2:2" x14ac:dyDescent="0.2">
      <c r="B820" s="30"/>
    </row>
    <row r="821" spans="2:2" x14ac:dyDescent="0.2">
      <c r="B821" s="30"/>
    </row>
    <row r="822" spans="2:2" x14ac:dyDescent="0.2">
      <c r="B822" s="30"/>
    </row>
    <row r="823" spans="2:2" x14ac:dyDescent="0.2">
      <c r="B823" s="30"/>
    </row>
    <row r="824" spans="2:2" x14ac:dyDescent="0.2">
      <c r="B824" s="30"/>
    </row>
    <row r="825" spans="2:2" x14ac:dyDescent="0.2">
      <c r="B825" s="30"/>
    </row>
    <row r="826" spans="2:2" x14ac:dyDescent="0.2">
      <c r="B826" s="30"/>
    </row>
    <row r="827" spans="2:2" x14ac:dyDescent="0.2">
      <c r="B827" s="30"/>
    </row>
    <row r="828" spans="2:2" x14ac:dyDescent="0.2">
      <c r="B828" s="30"/>
    </row>
    <row r="829" spans="2:2" x14ac:dyDescent="0.2">
      <c r="B829" s="30"/>
    </row>
    <row r="830" spans="2:2" x14ac:dyDescent="0.2">
      <c r="B830" s="30"/>
    </row>
    <row r="831" spans="2:2" x14ac:dyDescent="0.2">
      <c r="B831" s="30"/>
    </row>
    <row r="832" spans="2:2" x14ac:dyDescent="0.2">
      <c r="B832" s="30"/>
    </row>
    <row r="833" spans="2:2" x14ac:dyDescent="0.2">
      <c r="B833" s="30"/>
    </row>
    <row r="834" spans="2:2" x14ac:dyDescent="0.2">
      <c r="B834" s="30"/>
    </row>
    <row r="835" spans="2:2" x14ac:dyDescent="0.2">
      <c r="B835" s="30"/>
    </row>
    <row r="836" spans="2:2" x14ac:dyDescent="0.2">
      <c r="B836" s="30"/>
    </row>
    <row r="837" spans="2:2" x14ac:dyDescent="0.2">
      <c r="B837" s="30"/>
    </row>
    <row r="838" spans="2:2" x14ac:dyDescent="0.2">
      <c r="B838" s="30"/>
    </row>
    <row r="839" spans="2:2" x14ac:dyDescent="0.2">
      <c r="B839" s="30"/>
    </row>
    <row r="840" spans="2:2" x14ac:dyDescent="0.2">
      <c r="B840" s="30"/>
    </row>
    <row r="841" spans="2:2" x14ac:dyDescent="0.2">
      <c r="B841" s="30"/>
    </row>
    <row r="842" spans="2:2" x14ac:dyDescent="0.2">
      <c r="B842" s="30"/>
    </row>
    <row r="843" spans="2:2" x14ac:dyDescent="0.2">
      <c r="B843" s="30"/>
    </row>
    <row r="844" spans="2:2" x14ac:dyDescent="0.2">
      <c r="B844" s="30"/>
    </row>
    <row r="845" spans="2:2" x14ac:dyDescent="0.2">
      <c r="B845" s="30"/>
    </row>
    <row r="846" spans="2:2" x14ac:dyDescent="0.2">
      <c r="B846" s="30"/>
    </row>
    <row r="847" spans="2:2" x14ac:dyDescent="0.2">
      <c r="B847" s="30"/>
    </row>
    <row r="848" spans="2:2" x14ac:dyDescent="0.2">
      <c r="B848" s="30"/>
    </row>
    <row r="849" spans="2:2" x14ac:dyDescent="0.2">
      <c r="B849" s="30"/>
    </row>
    <row r="850" spans="2:2" x14ac:dyDescent="0.2">
      <c r="B850" s="30"/>
    </row>
    <row r="851" spans="2:2" x14ac:dyDescent="0.2">
      <c r="B851" s="30"/>
    </row>
    <row r="852" spans="2:2" x14ac:dyDescent="0.2">
      <c r="B852" s="30"/>
    </row>
    <row r="853" spans="2:2" x14ac:dyDescent="0.2">
      <c r="B853" s="30"/>
    </row>
    <row r="854" spans="2:2" x14ac:dyDescent="0.2">
      <c r="B854" s="30"/>
    </row>
    <row r="855" spans="2:2" x14ac:dyDescent="0.2">
      <c r="B855" s="30"/>
    </row>
    <row r="856" spans="2:2" x14ac:dyDescent="0.2">
      <c r="B856" s="30"/>
    </row>
    <row r="857" spans="2:2" x14ac:dyDescent="0.2">
      <c r="B857" s="30"/>
    </row>
    <row r="858" spans="2:2" x14ac:dyDescent="0.2">
      <c r="B858" s="30"/>
    </row>
    <row r="859" spans="2:2" x14ac:dyDescent="0.2">
      <c r="B859" s="30"/>
    </row>
    <row r="860" spans="2:2" x14ac:dyDescent="0.2">
      <c r="B860" s="30"/>
    </row>
    <row r="861" spans="2:2" x14ac:dyDescent="0.2">
      <c r="B861" s="30"/>
    </row>
    <row r="862" spans="2:2" x14ac:dyDescent="0.2">
      <c r="B862" s="30"/>
    </row>
    <row r="863" spans="2:2" x14ac:dyDescent="0.2">
      <c r="B863" s="30"/>
    </row>
    <row r="864" spans="2:2" x14ac:dyDescent="0.2">
      <c r="B864" s="30"/>
    </row>
    <row r="865" spans="2:2" x14ac:dyDescent="0.2">
      <c r="B865" s="30"/>
    </row>
    <row r="866" spans="2:2" x14ac:dyDescent="0.2">
      <c r="B866" s="30"/>
    </row>
    <row r="867" spans="2:2" x14ac:dyDescent="0.2">
      <c r="B867" s="30"/>
    </row>
    <row r="868" spans="2:2" x14ac:dyDescent="0.2">
      <c r="B868" s="30"/>
    </row>
    <row r="869" spans="2:2" x14ac:dyDescent="0.2">
      <c r="B869" s="30"/>
    </row>
    <row r="870" spans="2:2" x14ac:dyDescent="0.2">
      <c r="B870" s="30"/>
    </row>
    <row r="871" spans="2:2" x14ac:dyDescent="0.2">
      <c r="B871" s="30"/>
    </row>
    <row r="872" spans="2:2" x14ac:dyDescent="0.2">
      <c r="B872" s="30"/>
    </row>
    <row r="873" spans="2:2" x14ac:dyDescent="0.2">
      <c r="B873" s="30"/>
    </row>
    <row r="874" spans="2:2" x14ac:dyDescent="0.2">
      <c r="B874" s="30"/>
    </row>
    <row r="875" spans="2:2" x14ac:dyDescent="0.2">
      <c r="B875" s="30"/>
    </row>
    <row r="876" spans="2:2" x14ac:dyDescent="0.2">
      <c r="B876" s="30"/>
    </row>
    <row r="877" spans="2:2" x14ac:dyDescent="0.2">
      <c r="B877" s="30"/>
    </row>
    <row r="878" spans="2:2" x14ac:dyDescent="0.2">
      <c r="B878" s="30"/>
    </row>
    <row r="879" spans="2:2" x14ac:dyDescent="0.2">
      <c r="B879" s="30"/>
    </row>
    <row r="880" spans="2:2" x14ac:dyDescent="0.2">
      <c r="B880" s="30"/>
    </row>
    <row r="881" spans="2:2" x14ac:dyDescent="0.2">
      <c r="B881" s="30"/>
    </row>
    <row r="882" spans="2:2" x14ac:dyDescent="0.2">
      <c r="B882" s="30"/>
    </row>
    <row r="883" spans="2:2" x14ac:dyDescent="0.2">
      <c r="B883" s="30"/>
    </row>
    <row r="884" spans="2:2" x14ac:dyDescent="0.2">
      <c r="B884" s="30"/>
    </row>
    <row r="885" spans="2:2" x14ac:dyDescent="0.2">
      <c r="B885" s="30"/>
    </row>
    <row r="886" spans="2:2" x14ac:dyDescent="0.2">
      <c r="B886" s="30"/>
    </row>
    <row r="887" spans="2:2" x14ac:dyDescent="0.2">
      <c r="B887" s="30"/>
    </row>
    <row r="888" spans="2:2" x14ac:dyDescent="0.2">
      <c r="B888" s="30"/>
    </row>
    <row r="889" spans="2:2" x14ac:dyDescent="0.2">
      <c r="B889" s="30"/>
    </row>
    <row r="890" spans="2:2" x14ac:dyDescent="0.2">
      <c r="B890" s="30"/>
    </row>
    <row r="891" spans="2:2" x14ac:dyDescent="0.2">
      <c r="B891" s="30"/>
    </row>
    <row r="892" spans="2:2" x14ac:dyDescent="0.2">
      <c r="B892" s="30"/>
    </row>
    <row r="893" spans="2:2" x14ac:dyDescent="0.2">
      <c r="B893" s="30"/>
    </row>
    <row r="894" spans="2:2" x14ac:dyDescent="0.2">
      <c r="B894" s="30"/>
    </row>
    <row r="895" spans="2:2" x14ac:dyDescent="0.2">
      <c r="B895" s="30"/>
    </row>
    <row r="896" spans="2:2" x14ac:dyDescent="0.2">
      <c r="B896" s="30"/>
    </row>
    <row r="897" spans="2:2" x14ac:dyDescent="0.2">
      <c r="B897" s="30"/>
    </row>
    <row r="898" spans="2:2" x14ac:dyDescent="0.2">
      <c r="B898" s="30"/>
    </row>
    <row r="899" spans="2:2" x14ac:dyDescent="0.2">
      <c r="B899" s="30"/>
    </row>
    <row r="900" spans="2:2" x14ac:dyDescent="0.2">
      <c r="B900" s="30"/>
    </row>
    <row r="901" spans="2:2" x14ac:dyDescent="0.2">
      <c r="B901" s="30"/>
    </row>
    <row r="902" spans="2:2" x14ac:dyDescent="0.2">
      <c r="B902" s="30"/>
    </row>
    <row r="903" spans="2:2" x14ac:dyDescent="0.2">
      <c r="B903" s="30"/>
    </row>
    <row r="904" spans="2:2" x14ac:dyDescent="0.2">
      <c r="B904" s="30"/>
    </row>
    <row r="905" spans="2:2" x14ac:dyDescent="0.2">
      <c r="B905" s="30"/>
    </row>
    <row r="906" spans="2:2" x14ac:dyDescent="0.2">
      <c r="B906" s="30"/>
    </row>
    <row r="907" spans="2:2" x14ac:dyDescent="0.2">
      <c r="B907" s="30"/>
    </row>
    <row r="908" spans="2:2" x14ac:dyDescent="0.2">
      <c r="B908" s="30"/>
    </row>
    <row r="909" spans="2:2" x14ac:dyDescent="0.2">
      <c r="B909" s="30"/>
    </row>
    <row r="910" spans="2:2" x14ac:dyDescent="0.2">
      <c r="B910" s="30"/>
    </row>
    <row r="911" spans="2:2" x14ac:dyDescent="0.2">
      <c r="B911" s="30"/>
    </row>
    <row r="912" spans="2:2" x14ac:dyDescent="0.2">
      <c r="B912" s="30"/>
    </row>
    <row r="913" spans="2:2" x14ac:dyDescent="0.2">
      <c r="B913" s="30"/>
    </row>
    <row r="914" spans="2:2" x14ac:dyDescent="0.2">
      <c r="B914" s="30"/>
    </row>
    <row r="915" spans="2:2" x14ac:dyDescent="0.2">
      <c r="B915" s="30"/>
    </row>
    <row r="916" spans="2:2" x14ac:dyDescent="0.2">
      <c r="B916" s="30"/>
    </row>
    <row r="917" spans="2:2" x14ac:dyDescent="0.2">
      <c r="B917" s="30"/>
    </row>
    <row r="918" spans="2:2" x14ac:dyDescent="0.2">
      <c r="B918" s="30"/>
    </row>
    <row r="919" spans="2:2" x14ac:dyDescent="0.2">
      <c r="B919" s="30"/>
    </row>
    <row r="920" spans="2:2" x14ac:dyDescent="0.2">
      <c r="B920" s="30"/>
    </row>
    <row r="921" spans="2:2" x14ac:dyDescent="0.2">
      <c r="B921" s="30"/>
    </row>
    <row r="922" spans="2:2" x14ac:dyDescent="0.2">
      <c r="B922" s="30"/>
    </row>
    <row r="923" spans="2:2" x14ac:dyDescent="0.2">
      <c r="B923" s="30"/>
    </row>
    <row r="924" spans="2:2" x14ac:dyDescent="0.2">
      <c r="B924" s="30"/>
    </row>
    <row r="925" spans="2:2" x14ac:dyDescent="0.2">
      <c r="B925" s="30"/>
    </row>
    <row r="926" spans="2:2" x14ac:dyDescent="0.2">
      <c r="B926" s="30"/>
    </row>
    <row r="927" spans="2:2" x14ac:dyDescent="0.2">
      <c r="B927" s="30"/>
    </row>
    <row r="928" spans="2:2" x14ac:dyDescent="0.2">
      <c r="B928" s="30"/>
    </row>
    <row r="929" spans="2:2" x14ac:dyDescent="0.2">
      <c r="B929" s="30"/>
    </row>
    <row r="930" spans="2:2" x14ac:dyDescent="0.2">
      <c r="B930" s="30"/>
    </row>
    <row r="931" spans="2:2" x14ac:dyDescent="0.2">
      <c r="B931" s="30"/>
    </row>
    <row r="932" spans="2:2" x14ac:dyDescent="0.2">
      <c r="B932" s="30"/>
    </row>
    <row r="933" spans="2:2" x14ac:dyDescent="0.2">
      <c r="B933" s="30"/>
    </row>
    <row r="934" spans="2:2" x14ac:dyDescent="0.2">
      <c r="B934" s="30"/>
    </row>
    <row r="935" spans="2:2" x14ac:dyDescent="0.2">
      <c r="B935" s="30"/>
    </row>
    <row r="936" spans="2:2" x14ac:dyDescent="0.2">
      <c r="B936" s="30"/>
    </row>
    <row r="937" spans="2:2" x14ac:dyDescent="0.2">
      <c r="B937" s="30"/>
    </row>
    <row r="938" spans="2:2" x14ac:dyDescent="0.2">
      <c r="B938" s="30"/>
    </row>
    <row r="939" spans="2:2" x14ac:dyDescent="0.2">
      <c r="B939" s="30"/>
    </row>
    <row r="940" spans="2:2" x14ac:dyDescent="0.2">
      <c r="B940" s="30"/>
    </row>
    <row r="941" spans="2:2" x14ac:dyDescent="0.2">
      <c r="B941" s="30"/>
    </row>
    <row r="942" spans="2:2" x14ac:dyDescent="0.2">
      <c r="B942" s="30"/>
    </row>
    <row r="943" spans="2:2" x14ac:dyDescent="0.2">
      <c r="B943" s="30"/>
    </row>
    <row r="944" spans="2:2" x14ac:dyDescent="0.2">
      <c r="B944" s="30"/>
    </row>
    <row r="945" spans="2:2" x14ac:dyDescent="0.2">
      <c r="B945" s="30"/>
    </row>
    <row r="946" spans="2:2" x14ac:dyDescent="0.2">
      <c r="B946" s="30"/>
    </row>
    <row r="947" spans="2:2" x14ac:dyDescent="0.2">
      <c r="B947" s="30"/>
    </row>
    <row r="948" spans="2:2" x14ac:dyDescent="0.2">
      <c r="B948" s="30"/>
    </row>
    <row r="949" spans="2:2" x14ac:dyDescent="0.2">
      <c r="B949" s="30"/>
    </row>
    <row r="950" spans="2:2" x14ac:dyDescent="0.2">
      <c r="B950" s="30"/>
    </row>
    <row r="951" spans="2:2" x14ac:dyDescent="0.2">
      <c r="B951" s="30"/>
    </row>
    <row r="952" spans="2:2" x14ac:dyDescent="0.2">
      <c r="B952" s="30"/>
    </row>
    <row r="953" spans="2:2" x14ac:dyDescent="0.2">
      <c r="B953" s="30"/>
    </row>
    <row r="954" spans="2:2" x14ac:dyDescent="0.2">
      <c r="B954" s="30"/>
    </row>
    <row r="955" spans="2:2" x14ac:dyDescent="0.2">
      <c r="B955" s="30"/>
    </row>
    <row r="956" spans="2:2" x14ac:dyDescent="0.2">
      <c r="B956" s="30"/>
    </row>
    <row r="957" spans="2:2" x14ac:dyDescent="0.2">
      <c r="B957" s="30"/>
    </row>
    <row r="958" spans="2:2" x14ac:dyDescent="0.2">
      <c r="B958" s="30"/>
    </row>
    <row r="959" spans="2:2" x14ac:dyDescent="0.2">
      <c r="B959" s="30"/>
    </row>
    <row r="960" spans="2:2" x14ac:dyDescent="0.2">
      <c r="B960" s="30"/>
    </row>
    <row r="961" spans="2:2" x14ac:dyDescent="0.2">
      <c r="B961" s="30"/>
    </row>
    <row r="962" spans="2:2" x14ac:dyDescent="0.2">
      <c r="B962" s="30"/>
    </row>
    <row r="963" spans="2:2" x14ac:dyDescent="0.2">
      <c r="B963" s="30"/>
    </row>
    <row r="964" spans="2:2" x14ac:dyDescent="0.2">
      <c r="B964" s="30"/>
    </row>
    <row r="965" spans="2:2" x14ac:dyDescent="0.2">
      <c r="B965" s="30"/>
    </row>
    <row r="966" spans="2:2" x14ac:dyDescent="0.2">
      <c r="B966" s="30"/>
    </row>
    <row r="967" spans="2:2" x14ac:dyDescent="0.2">
      <c r="B967" s="30"/>
    </row>
    <row r="968" spans="2:2" x14ac:dyDescent="0.2">
      <c r="B968" s="30"/>
    </row>
    <row r="969" spans="2:2" x14ac:dyDescent="0.2">
      <c r="B969" s="30"/>
    </row>
    <row r="970" spans="2:2" x14ac:dyDescent="0.2">
      <c r="B970" s="30"/>
    </row>
    <row r="971" spans="2:2" x14ac:dyDescent="0.2">
      <c r="B971" s="30"/>
    </row>
    <row r="972" spans="2:2" x14ac:dyDescent="0.2">
      <c r="B972" s="30"/>
    </row>
    <row r="973" spans="2:2" x14ac:dyDescent="0.2">
      <c r="B973" s="30"/>
    </row>
    <row r="974" spans="2:2" x14ac:dyDescent="0.2">
      <c r="B974" s="30"/>
    </row>
    <row r="975" spans="2:2" x14ac:dyDescent="0.2">
      <c r="B975" s="30"/>
    </row>
    <row r="976" spans="2:2" x14ac:dyDescent="0.2">
      <c r="B976" s="30"/>
    </row>
    <row r="977" spans="2:2" x14ac:dyDescent="0.2">
      <c r="B977" s="30"/>
    </row>
    <row r="978" spans="2:2" x14ac:dyDescent="0.2">
      <c r="B978" s="30"/>
    </row>
    <row r="979" spans="2:2" x14ac:dyDescent="0.2">
      <c r="B979" s="30"/>
    </row>
    <row r="980" spans="2:2" x14ac:dyDescent="0.2">
      <c r="B980" s="30"/>
    </row>
    <row r="981" spans="2:2" x14ac:dyDescent="0.2">
      <c r="B981" s="30"/>
    </row>
    <row r="982" spans="2:2" x14ac:dyDescent="0.2">
      <c r="B982" s="30"/>
    </row>
    <row r="983" spans="2:2" x14ac:dyDescent="0.2">
      <c r="B983" s="30"/>
    </row>
    <row r="984" spans="2:2" x14ac:dyDescent="0.2">
      <c r="B984" s="30"/>
    </row>
    <row r="985" spans="2:2" x14ac:dyDescent="0.2">
      <c r="B985" s="30"/>
    </row>
    <row r="986" spans="2:2" x14ac:dyDescent="0.2">
      <c r="B986" s="30"/>
    </row>
    <row r="987" spans="2:2" x14ac:dyDescent="0.2">
      <c r="B987" s="30"/>
    </row>
    <row r="988" spans="2:2" x14ac:dyDescent="0.2">
      <c r="B988" s="30"/>
    </row>
    <row r="989" spans="2:2" x14ac:dyDescent="0.2">
      <c r="B989" s="30"/>
    </row>
    <row r="990" spans="2:2" x14ac:dyDescent="0.2">
      <c r="B990" s="30"/>
    </row>
    <row r="991" spans="2:2" x14ac:dyDescent="0.2">
      <c r="B991" s="30"/>
    </row>
    <row r="992" spans="2:2" x14ac:dyDescent="0.2">
      <c r="B992" s="30"/>
    </row>
    <row r="993" spans="2:2" x14ac:dyDescent="0.2">
      <c r="B993" s="30"/>
    </row>
    <row r="994" spans="2:2" x14ac:dyDescent="0.2">
      <c r="B994" s="30"/>
    </row>
    <row r="995" spans="2:2" x14ac:dyDescent="0.2">
      <c r="B995" s="30"/>
    </row>
    <row r="996" spans="2:2" x14ac:dyDescent="0.2">
      <c r="B996" s="30"/>
    </row>
    <row r="997" spans="2:2" x14ac:dyDescent="0.2">
      <c r="B997" s="30"/>
    </row>
    <row r="998" spans="2:2" x14ac:dyDescent="0.2">
      <c r="B998" s="30"/>
    </row>
    <row r="999" spans="2:2" x14ac:dyDescent="0.2">
      <c r="B999" s="30"/>
    </row>
    <row r="1000" spans="2:2" x14ac:dyDescent="0.2">
      <c r="B1000" s="30"/>
    </row>
  </sheetData>
  <mergeCells count="4">
    <mergeCell ref="A1:G1"/>
    <mergeCell ref="A14:B14"/>
    <mergeCell ref="F14:G15"/>
    <mergeCell ref="A15:B15"/>
  </mergeCells>
  <dataValidations count="3">
    <dataValidation type="decimal" operator="equal" allowBlank="1" showDropDown="1" showInputMessage="1" showErrorMessage="1" prompt="La valeur de ce champ est égale à 0 ou il doit rester VIDE" sqref="E3:E13" xr:uid="{00000000-0002-0000-0700-000000000000}">
      <formula1>0</formula1>
    </dataValidation>
    <dataValidation type="decimal" operator="equal" allowBlank="1" showDropDown="1" showInputMessage="1" showErrorMessage="1" prompt="La valeur de ce champ est égale à 1 ou il doit rester VIDE" sqref="D3" xr:uid="{00000000-0002-0000-0700-000001000000}">
      <formula1>1</formula1>
    </dataValidation>
    <dataValidation type="decimal" operator="equal" allowBlank="1" showDropDown="1" showInputMessage="1" showErrorMessage="1" prompt="La valeur de ce champ est égale à 2 ou il doit rester VIDE" sqref="C3:C13" xr:uid="{00000000-0002-0000-0700-000002000000}">
      <formula1>2</formula1>
    </dataValidation>
  </dataValidations>
  <hyperlinks>
    <hyperlink ref="G11" r:id="rId1" display="Kit de mise en oeuvre Genre_x000a_" xr:uid="{00000000-0004-0000-0700-000000000000}"/>
  </hyperlinks>
  <pageMargins left="0.7" right="0.7" top="0.75" bottom="0.75" header="0" footer="0"/>
  <pageSetup scale="87"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00FF"/>
    <pageSetUpPr fitToPage="1"/>
  </sheetPr>
  <dimension ref="A1:Z998"/>
  <sheetViews>
    <sheetView workbookViewId="0">
      <selection activeCell="B10" sqref="B10"/>
    </sheetView>
  </sheetViews>
  <sheetFormatPr baseColWidth="10" defaultColWidth="11.1640625" defaultRowHeight="16" x14ac:dyDescent="0.2"/>
  <cols>
    <col min="1" max="1" width="7.5" style="81" customWidth="1"/>
    <col min="2" max="2" width="50.33203125" customWidth="1"/>
    <col min="3" max="3" width="10.5" customWidth="1"/>
    <col min="4" max="4" width="11.83203125" customWidth="1"/>
    <col min="5" max="5" width="11.6640625" customWidth="1"/>
    <col min="6" max="7" width="29" customWidth="1"/>
    <col min="8" max="26" width="10.5" customWidth="1"/>
  </cols>
  <sheetData>
    <row r="1" spans="1:26" ht="17" x14ac:dyDescent="0.25">
      <c r="A1" s="145" t="s">
        <v>257</v>
      </c>
      <c r="B1" s="131"/>
      <c r="C1" s="131"/>
      <c r="D1" s="131"/>
      <c r="E1" s="131"/>
      <c r="F1" s="131"/>
      <c r="G1" s="129"/>
      <c r="H1" s="43"/>
      <c r="I1" s="43"/>
      <c r="J1" s="43"/>
      <c r="K1" s="43"/>
      <c r="L1" s="43"/>
      <c r="M1" s="43"/>
      <c r="N1" s="43"/>
      <c r="O1" s="43"/>
      <c r="P1" s="43"/>
      <c r="Q1" s="43"/>
      <c r="R1" s="43"/>
      <c r="S1" s="43"/>
      <c r="T1" s="43"/>
      <c r="U1" s="43"/>
      <c r="V1" s="43"/>
      <c r="W1" s="43"/>
      <c r="X1" s="43"/>
      <c r="Y1" s="43"/>
      <c r="Z1" s="43"/>
    </row>
    <row r="2" spans="1:26" ht="20" x14ac:dyDescent="0.25">
      <c r="A2" s="70" t="s">
        <v>58</v>
      </c>
      <c r="B2" s="4" t="s">
        <v>189</v>
      </c>
      <c r="C2" s="5" t="s">
        <v>60</v>
      </c>
      <c r="D2" s="5" t="s">
        <v>61</v>
      </c>
      <c r="E2" s="5" t="s">
        <v>62</v>
      </c>
      <c r="F2" s="5" t="s">
        <v>190</v>
      </c>
      <c r="G2" s="5" t="s">
        <v>191</v>
      </c>
      <c r="H2" s="43"/>
      <c r="I2" s="43"/>
      <c r="J2" s="43"/>
      <c r="K2" s="43"/>
      <c r="L2" s="43"/>
      <c r="M2" s="43"/>
      <c r="N2" s="43"/>
      <c r="O2" s="43"/>
      <c r="P2" s="43"/>
      <c r="Q2" s="43"/>
      <c r="R2" s="43"/>
      <c r="S2" s="43"/>
      <c r="T2" s="43"/>
      <c r="U2" s="43"/>
      <c r="V2" s="43"/>
      <c r="W2" s="43"/>
      <c r="X2" s="43"/>
      <c r="Y2" s="43"/>
      <c r="Z2" s="43"/>
    </row>
    <row r="3" spans="1:26" ht="34" x14ac:dyDescent="0.2">
      <c r="A3" s="71">
        <v>1</v>
      </c>
      <c r="B3" s="37" t="s">
        <v>258</v>
      </c>
      <c r="C3" s="34"/>
      <c r="D3" s="35"/>
      <c r="E3" s="36"/>
      <c r="F3" s="94"/>
      <c r="G3" s="61" t="s">
        <v>259</v>
      </c>
    </row>
    <row r="4" spans="1:26" ht="21" customHeight="1" x14ac:dyDescent="0.2">
      <c r="A4" s="71">
        <f t="shared" ref="A4:A15" si="0">A3+1</f>
        <v>2</v>
      </c>
      <c r="B4" s="37" t="s">
        <v>260</v>
      </c>
      <c r="C4" s="34"/>
      <c r="D4" s="35"/>
      <c r="E4" s="36"/>
      <c r="F4" s="94"/>
      <c r="G4" s="61" t="s">
        <v>259</v>
      </c>
    </row>
    <row r="5" spans="1:26" ht="51" x14ac:dyDescent="0.2">
      <c r="A5" s="71">
        <f t="shared" si="0"/>
        <v>3</v>
      </c>
      <c r="B5" s="37" t="s">
        <v>247</v>
      </c>
      <c r="C5" s="34"/>
      <c r="D5" s="35"/>
      <c r="E5" s="36"/>
      <c r="F5" s="94"/>
      <c r="G5" s="94"/>
    </row>
    <row r="6" spans="1:26" ht="34" x14ac:dyDescent="0.2">
      <c r="A6" s="71">
        <f t="shared" si="0"/>
        <v>4</v>
      </c>
      <c r="B6" s="37" t="s">
        <v>261</v>
      </c>
      <c r="C6" s="34"/>
      <c r="D6" s="35"/>
      <c r="E6" s="36"/>
      <c r="F6" s="94"/>
      <c r="G6" s="94"/>
    </row>
    <row r="7" spans="1:26" ht="34" x14ac:dyDescent="0.2">
      <c r="A7" s="71">
        <f t="shared" si="0"/>
        <v>5</v>
      </c>
      <c r="B7" s="93" t="s">
        <v>262</v>
      </c>
      <c r="C7" s="34"/>
      <c r="D7" s="35"/>
      <c r="E7" s="36"/>
      <c r="F7" s="94"/>
      <c r="G7" s="94"/>
    </row>
    <row r="8" spans="1:26" ht="51" x14ac:dyDescent="0.2">
      <c r="A8" s="71">
        <f t="shared" si="0"/>
        <v>6</v>
      </c>
      <c r="B8" s="93" t="s">
        <v>263</v>
      </c>
      <c r="C8" s="34"/>
      <c r="D8" s="35"/>
      <c r="E8" s="36"/>
      <c r="F8" s="94"/>
      <c r="G8" s="94"/>
    </row>
    <row r="9" spans="1:26" ht="34" x14ac:dyDescent="0.2">
      <c r="A9" s="71">
        <f t="shared" si="0"/>
        <v>7</v>
      </c>
      <c r="B9" s="37" t="s">
        <v>264</v>
      </c>
      <c r="C9" s="34"/>
      <c r="D9" s="35"/>
      <c r="E9" s="36"/>
      <c r="F9" s="94"/>
      <c r="G9" s="94"/>
    </row>
    <row r="10" spans="1:26" ht="34" x14ac:dyDescent="0.2">
      <c r="A10" s="71">
        <f t="shared" si="0"/>
        <v>8</v>
      </c>
      <c r="B10" s="37" t="s">
        <v>265</v>
      </c>
      <c r="C10" s="34"/>
      <c r="D10" s="35"/>
      <c r="E10" s="36"/>
      <c r="F10" s="94"/>
      <c r="G10" s="94"/>
    </row>
    <row r="11" spans="1:26" ht="34" x14ac:dyDescent="0.2">
      <c r="A11" s="71">
        <f t="shared" si="0"/>
        <v>9</v>
      </c>
      <c r="B11" s="37" t="s">
        <v>266</v>
      </c>
      <c r="C11" s="34"/>
      <c r="D11" s="35"/>
      <c r="E11" s="36"/>
      <c r="F11" s="94"/>
      <c r="G11" s="94"/>
    </row>
    <row r="12" spans="1:26" ht="34" x14ac:dyDescent="0.2">
      <c r="A12" s="71">
        <f t="shared" si="0"/>
        <v>10</v>
      </c>
      <c r="B12" s="37" t="s">
        <v>267</v>
      </c>
      <c r="C12" s="34"/>
      <c r="D12" s="35"/>
      <c r="E12" s="36"/>
      <c r="F12" s="94"/>
      <c r="G12" s="94"/>
    </row>
    <row r="13" spans="1:26" ht="51" x14ac:dyDescent="0.2">
      <c r="A13" s="71">
        <f t="shared" si="0"/>
        <v>11</v>
      </c>
      <c r="B13" s="93" t="s">
        <v>268</v>
      </c>
      <c r="C13" s="34"/>
      <c r="D13" s="35"/>
      <c r="E13" s="36"/>
      <c r="F13" s="94"/>
      <c r="G13" s="94"/>
    </row>
    <row r="14" spans="1:26" ht="51" x14ac:dyDescent="0.2">
      <c r="A14" s="71">
        <f t="shared" si="0"/>
        <v>12</v>
      </c>
      <c r="B14" s="93" t="s">
        <v>269</v>
      </c>
      <c r="C14" s="34"/>
      <c r="D14" s="35"/>
      <c r="E14" s="36"/>
      <c r="F14" s="94"/>
      <c r="G14" s="94"/>
    </row>
    <row r="15" spans="1:26" ht="51" x14ac:dyDescent="0.2">
      <c r="A15" s="71">
        <f t="shared" si="0"/>
        <v>13</v>
      </c>
      <c r="B15" s="93" t="s">
        <v>270</v>
      </c>
      <c r="C15" s="34"/>
      <c r="D15" s="35"/>
      <c r="E15" s="36"/>
      <c r="F15" s="94"/>
      <c r="G15" s="94"/>
    </row>
    <row r="16" spans="1:26" x14ac:dyDescent="0.2">
      <c r="A16" s="148" t="s">
        <v>84</v>
      </c>
      <c r="B16" s="129"/>
      <c r="C16" s="24">
        <f>COUNTIF(C3:C15,"2")</f>
        <v>0</v>
      </c>
      <c r="D16" s="25">
        <f>COUNTIF(D3:D15,"1")</f>
        <v>0</v>
      </c>
      <c r="E16" s="26">
        <f>COUNTIF(E3:E15,"0")</f>
        <v>0</v>
      </c>
      <c r="F16" s="150"/>
      <c r="G16" s="127"/>
    </row>
    <row r="17" spans="1:7" x14ac:dyDescent="0.2">
      <c r="A17" s="149" t="s">
        <v>139</v>
      </c>
      <c r="B17" s="129"/>
      <c r="C17" s="24">
        <f t="shared" ref="C17:E17" si="1">SUM(C3:C15)</f>
        <v>0</v>
      </c>
      <c r="D17" s="25">
        <f t="shared" si="1"/>
        <v>0</v>
      </c>
      <c r="E17" s="26">
        <f t="shared" si="1"/>
        <v>0</v>
      </c>
      <c r="F17" s="127"/>
      <c r="G17" s="127"/>
    </row>
    <row r="18" spans="1:7" x14ac:dyDescent="0.2">
      <c r="A18" s="98"/>
      <c r="B18" s="30"/>
    </row>
    <row r="19" spans="1:7" x14ac:dyDescent="0.2">
      <c r="A19" s="98"/>
      <c r="B19" s="30"/>
    </row>
    <row r="20" spans="1:7" x14ac:dyDescent="0.2">
      <c r="A20" s="98"/>
      <c r="B20" s="30"/>
    </row>
    <row r="21" spans="1:7" x14ac:dyDescent="0.2">
      <c r="A21" s="98"/>
      <c r="B21" s="30"/>
    </row>
    <row r="22" spans="1:7" x14ac:dyDescent="0.2">
      <c r="A22" s="98"/>
      <c r="B22" s="30"/>
    </row>
    <row r="23" spans="1:7" x14ac:dyDescent="0.2">
      <c r="A23" s="98"/>
      <c r="B23" s="30"/>
    </row>
    <row r="24" spans="1:7" x14ac:dyDescent="0.2">
      <c r="A24" s="98"/>
      <c r="B24" s="30"/>
    </row>
    <row r="25" spans="1:7" x14ac:dyDescent="0.2">
      <c r="A25" s="98"/>
      <c r="B25" s="30"/>
    </row>
    <row r="26" spans="1:7" x14ac:dyDescent="0.2">
      <c r="A26" s="98"/>
      <c r="B26" s="30"/>
    </row>
    <row r="27" spans="1:7" x14ac:dyDescent="0.2">
      <c r="A27" s="98"/>
      <c r="B27" s="30"/>
    </row>
    <row r="28" spans="1:7" x14ac:dyDescent="0.2">
      <c r="A28" s="98"/>
      <c r="B28" s="30"/>
    </row>
    <row r="29" spans="1:7" x14ac:dyDescent="0.2">
      <c r="A29" s="98"/>
      <c r="B29" s="30"/>
    </row>
    <row r="30" spans="1:7" x14ac:dyDescent="0.2">
      <c r="A30" s="98"/>
      <c r="B30" s="30"/>
    </row>
    <row r="31" spans="1:7" x14ac:dyDescent="0.2">
      <c r="A31" s="98"/>
      <c r="B31" s="30"/>
    </row>
    <row r="32" spans="1:7" x14ac:dyDescent="0.2">
      <c r="A32" s="98"/>
      <c r="B32" s="30"/>
    </row>
    <row r="33" spans="2:2" x14ac:dyDescent="0.2">
      <c r="B33" s="30"/>
    </row>
    <row r="34" spans="2:2" x14ac:dyDescent="0.2">
      <c r="B34" s="30"/>
    </row>
    <row r="35" spans="2:2" x14ac:dyDescent="0.2">
      <c r="B35" s="30"/>
    </row>
    <row r="36" spans="2:2" x14ac:dyDescent="0.2">
      <c r="B36" s="30"/>
    </row>
    <row r="37" spans="2:2" x14ac:dyDescent="0.2">
      <c r="B37" s="30"/>
    </row>
    <row r="38" spans="2:2" x14ac:dyDescent="0.2">
      <c r="B38" s="30"/>
    </row>
    <row r="39" spans="2:2" x14ac:dyDescent="0.2">
      <c r="B39" s="30"/>
    </row>
    <row r="40" spans="2:2" x14ac:dyDescent="0.2">
      <c r="B40" s="30"/>
    </row>
    <row r="41" spans="2:2" x14ac:dyDescent="0.2">
      <c r="B41" s="30"/>
    </row>
    <row r="42" spans="2:2" x14ac:dyDescent="0.2">
      <c r="B42" s="30"/>
    </row>
    <row r="43" spans="2:2" x14ac:dyDescent="0.2">
      <c r="B43" s="30"/>
    </row>
    <row r="44" spans="2:2" x14ac:dyDescent="0.2">
      <c r="B44" s="30"/>
    </row>
    <row r="45" spans="2:2" x14ac:dyDescent="0.2">
      <c r="B45" s="30"/>
    </row>
    <row r="46" spans="2:2" x14ac:dyDescent="0.2">
      <c r="B46" s="30"/>
    </row>
    <row r="47" spans="2:2" x14ac:dyDescent="0.2">
      <c r="B47" s="30"/>
    </row>
    <row r="48" spans="2:2" x14ac:dyDescent="0.2">
      <c r="B48" s="30"/>
    </row>
    <row r="49" spans="2:2" x14ac:dyDescent="0.2">
      <c r="B49" s="30"/>
    </row>
    <row r="50" spans="2:2" x14ac:dyDescent="0.2">
      <c r="B50" s="30"/>
    </row>
    <row r="51" spans="2:2" x14ac:dyDescent="0.2">
      <c r="B51" s="30"/>
    </row>
    <row r="52" spans="2:2" x14ac:dyDescent="0.2">
      <c r="B52" s="30"/>
    </row>
    <row r="53" spans="2:2" x14ac:dyDescent="0.2">
      <c r="B53" s="30"/>
    </row>
    <row r="54" spans="2:2" x14ac:dyDescent="0.2">
      <c r="B54" s="30"/>
    </row>
    <row r="55" spans="2:2" x14ac:dyDescent="0.2">
      <c r="B55" s="30"/>
    </row>
    <row r="56" spans="2:2" x14ac:dyDescent="0.2">
      <c r="B56" s="30"/>
    </row>
    <row r="57" spans="2:2" x14ac:dyDescent="0.2">
      <c r="B57" s="30"/>
    </row>
    <row r="58" spans="2:2" x14ac:dyDescent="0.2">
      <c r="B58" s="30"/>
    </row>
    <row r="59" spans="2:2" x14ac:dyDescent="0.2">
      <c r="B59" s="30"/>
    </row>
    <row r="60" spans="2:2" x14ac:dyDescent="0.2">
      <c r="B60" s="30"/>
    </row>
    <row r="61" spans="2:2" x14ac:dyDescent="0.2">
      <c r="B61" s="30"/>
    </row>
    <row r="62" spans="2:2" x14ac:dyDescent="0.2">
      <c r="B62" s="30"/>
    </row>
    <row r="63" spans="2:2" x14ac:dyDescent="0.2">
      <c r="B63" s="30"/>
    </row>
    <row r="64" spans="2:2" x14ac:dyDescent="0.2">
      <c r="B64" s="30"/>
    </row>
    <row r="65" spans="2:2" x14ac:dyDescent="0.2">
      <c r="B65" s="30"/>
    </row>
    <row r="66" spans="2:2" x14ac:dyDescent="0.2">
      <c r="B66" s="30"/>
    </row>
    <row r="67" spans="2:2" x14ac:dyDescent="0.2">
      <c r="B67" s="30"/>
    </row>
    <row r="68" spans="2:2" x14ac:dyDescent="0.2">
      <c r="B68" s="30"/>
    </row>
    <row r="69" spans="2:2" x14ac:dyDescent="0.2">
      <c r="B69" s="30"/>
    </row>
    <row r="70" spans="2:2" x14ac:dyDescent="0.2">
      <c r="B70" s="30"/>
    </row>
    <row r="71" spans="2:2" x14ac:dyDescent="0.2">
      <c r="B71" s="30"/>
    </row>
    <row r="72" spans="2:2" x14ac:dyDescent="0.2">
      <c r="B72" s="30"/>
    </row>
    <row r="73" spans="2:2" x14ac:dyDescent="0.2">
      <c r="B73" s="30"/>
    </row>
    <row r="74" spans="2:2" x14ac:dyDescent="0.2">
      <c r="B74" s="30"/>
    </row>
    <row r="75" spans="2:2" x14ac:dyDescent="0.2">
      <c r="B75" s="30"/>
    </row>
    <row r="76" spans="2:2" x14ac:dyDescent="0.2">
      <c r="B76" s="30"/>
    </row>
    <row r="77" spans="2:2" x14ac:dyDescent="0.2">
      <c r="B77" s="30"/>
    </row>
    <row r="78" spans="2:2" x14ac:dyDescent="0.2">
      <c r="B78" s="30"/>
    </row>
    <row r="79" spans="2:2" x14ac:dyDescent="0.2">
      <c r="B79" s="30"/>
    </row>
    <row r="80" spans="2:2" x14ac:dyDescent="0.2">
      <c r="B80" s="30"/>
    </row>
    <row r="81" spans="2:2" x14ac:dyDescent="0.2">
      <c r="B81" s="30"/>
    </row>
    <row r="82" spans="2:2" x14ac:dyDescent="0.2">
      <c r="B82" s="30"/>
    </row>
    <row r="83" spans="2:2" x14ac:dyDescent="0.2">
      <c r="B83" s="30"/>
    </row>
    <row r="84" spans="2:2" x14ac:dyDescent="0.2">
      <c r="B84" s="30"/>
    </row>
    <row r="85" spans="2:2" x14ac:dyDescent="0.2">
      <c r="B85" s="30"/>
    </row>
    <row r="86" spans="2:2" x14ac:dyDescent="0.2">
      <c r="B86" s="30"/>
    </row>
    <row r="87" spans="2:2" x14ac:dyDescent="0.2">
      <c r="B87" s="30"/>
    </row>
    <row r="88" spans="2:2" x14ac:dyDescent="0.2">
      <c r="B88" s="30"/>
    </row>
    <row r="89" spans="2:2" x14ac:dyDescent="0.2">
      <c r="B89" s="30"/>
    </row>
    <row r="90" spans="2:2" x14ac:dyDescent="0.2">
      <c r="B90" s="30"/>
    </row>
    <row r="91" spans="2:2" x14ac:dyDescent="0.2">
      <c r="B91" s="30"/>
    </row>
    <row r="92" spans="2:2" x14ac:dyDescent="0.2">
      <c r="B92" s="30"/>
    </row>
    <row r="93" spans="2:2" x14ac:dyDescent="0.2">
      <c r="B93" s="30"/>
    </row>
    <row r="94" spans="2:2" x14ac:dyDescent="0.2">
      <c r="B94" s="30"/>
    </row>
    <row r="95" spans="2:2" x14ac:dyDescent="0.2">
      <c r="B95" s="30"/>
    </row>
    <row r="96" spans="2:2" x14ac:dyDescent="0.2">
      <c r="B96" s="30"/>
    </row>
    <row r="97" spans="2:2" x14ac:dyDescent="0.2">
      <c r="B97" s="30"/>
    </row>
    <row r="98" spans="2:2" x14ac:dyDescent="0.2">
      <c r="B98" s="30"/>
    </row>
    <row r="99" spans="2:2" x14ac:dyDescent="0.2">
      <c r="B99" s="30"/>
    </row>
    <row r="100" spans="2:2" x14ac:dyDescent="0.2">
      <c r="B100" s="30"/>
    </row>
    <row r="101" spans="2:2" x14ac:dyDescent="0.2">
      <c r="B101" s="30"/>
    </row>
    <row r="102" spans="2:2" x14ac:dyDescent="0.2">
      <c r="B102" s="30"/>
    </row>
    <row r="103" spans="2:2" x14ac:dyDescent="0.2">
      <c r="B103" s="30"/>
    </row>
    <row r="104" spans="2:2" x14ac:dyDescent="0.2">
      <c r="B104" s="30"/>
    </row>
    <row r="105" spans="2:2" x14ac:dyDescent="0.2">
      <c r="B105" s="30"/>
    </row>
    <row r="106" spans="2:2" x14ac:dyDescent="0.2">
      <c r="B106" s="30"/>
    </row>
    <row r="107" spans="2:2" x14ac:dyDescent="0.2">
      <c r="B107" s="30"/>
    </row>
    <row r="108" spans="2:2" x14ac:dyDescent="0.2">
      <c r="B108" s="30"/>
    </row>
    <row r="109" spans="2:2" x14ac:dyDescent="0.2">
      <c r="B109" s="30"/>
    </row>
    <row r="110" spans="2:2" x14ac:dyDescent="0.2">
      <c r="B110" s="30"/>
    </row>
    <row r="111" spans="2:2" x14ac:dyDescent="0.2">
      <c r="B111" s="30"/>
    </row>
    <row r="112" spans="2:2" x14ac:dyDescent="0.2">
      <c r="B112" s="30"/>
    </row>
    <row r="113" spans="2:2" x14ac:dyDescent="0.2">
      <c r="B113" s="30"/>
    </row>
    <row r="114" spans="2:2" x14ac:dyDescent="0.2">
      <c r="B114" s="30"/>
    </row>
    <row r="115" spans="2:2" x14ac:dyDescent="0.2">
      <c r="B115" s="30"/>
    </row>
    <row r="116" spans="2:2" x14ac:dyDescent="0.2">
      <c r="B116" s="30"/>
    </row>
    <row r="117" spans="2:2" x14ac:dyDescent="0.2">
      <c r="B117" s="30"/>
    </row>
    <row r="118" spans="2:2" x14ac:dyDescent="0.2">
      <c r="B118" s="30"/>
    </row>
    <row r="119" spans="2:2" x14ac:dyDescent="0.2">
      <c r="B119" s="30"/>
    </row>
    <row r="120" spans="2:2" x14ac:dyDescent="0.2">
      <c r="B120" s="30"/>
    </row>
    <row r="121" spans="2:2" x14ac:dyDescent="0.2">
      <c r="B121" s="30"/>
    </row>
    <row r="122" spans="2:2" x14ac:dyDescent="0.2">
      <c r="B122" s="30"/>
    </row>
    <row r="123" spans="2:2" x14ac:dyDescent="0.2">
      <c r="B123" s="30"/>
    </row>
    <row r="124" spans="2:2" x14ac:dyDescent="0.2">
      <c r="B124" s="30"/>
    </row>
    <row r="125" spans="2:2" x14ac:dyDescent="0.2">
      <c r="B125" s="30"/>
    </row>
    <row r="126" spans="2:2" x14ac:dyDescent="0.2">
      <c r="B126" s="30"/>
    </row>
    <row r="127" spans="2:2" x14ac:dyDescent="0.2">
      <c r="B127" s="30"/>
    </row>
    <row r="128" spans="2:2" x14ac:dyDescent="0.2">
      <c r="B128" s="30"/>
    </row>
    <row r="129" spans="2:2" x14ac:dyDescent="0.2">
      <c r="B129" s="30"/>
    </row>
    <row r="130" spans="2:2" x14ac:dyDescent="0.2">
      <c r="B130" s="30"/>
    </row>
    <row r="131" spans="2:2" x14ac:dyDescent="0.2">
      <c r="B131" s="30"/>
    </row>
    <row r="132" spans="2:2" x14ac:dyDescent="0.2">
      <c r="B132" s="30"/>
    </row>
    <row r="133" spans="2:2" x14ac:dyDescent="0.2">
      <c r="B133" s="30"/>
    </row>
    <row r="134" spans="2:2" x14ac:dyDescent="0.2">
      <c r="B134" s="30"/>
    </row>
    <row r="135" spans="2:2" x14ac:dyDescent="0.2">
      <c r="B135" s="30"/>
    </row>
    <row r="136" spans="2:2" x14ac:dyDescent="0.2">
      <c r="B136" s="30"/>
    </row>
    <row r="137" spans="2:2" x14ac:dyDescent="0.2">
      <c r="B137" s="30"/>
    </row>
    <row r="138" spans="2:2" x14ac:dyDescent="0.2">
      <c r="B138" s="30"/>
    </row>
    <row r="139" spans="2:2" x14ac:dyDescent="0.2">
      <c r="B139" s="30"/>
    </row>
    <row r="140" spans="2:2" x14ac:dyDescent="0.2">
      <c r="B140" s="30"/>
    </row>
    <row r="141" spans="2:2" x14ac:dyDescent="0.2">
      <c r="B141" s="30"/>
    </row>
    <row r="142" spans="2:2" x14ac:dyDescent="0.2">
      <c r="B142" s="30"/>
    </row>
    <row r="143" spans="2:2" x14ac:dyDescent="0.2">
      <c r="B143" s="30"/>
    </row>
    <row r="144" spans="2:2" x14ac:dyDescent="0.2">
      <c r="B144" s="30"/>
    </row>
    <row r="145" spans="2:2" x14ac:dyDescent="0.2">
      <c r="B145" s="30"/>
    </row>
    <row r="146" spans="2:2" x14ac:dyDescent="0.2">
      <c r="B146" s="30"/>
    </row>
    <row r="147" spans="2:2" x14ac:dyDescent="0.2">
      <c r="B147" s="30"/>
    </row>
    <row r="148" spans="2:2" x14ac:dyDescent="0.2">
      <c r="B148" s="30"/>
    </row>
    <row r="149" spans="2:2" x14ac:dyDescent="0.2">
      <c r="B149" s="30"/>
    </row>
    <row r="150" spans="2:2" x14ac:dyDescent="0.2">
      <c r="B150" s="30"/>
    </row>
    <row r="151" spans="2:2" x14ac:dyDescent="0.2">
      <c r="B151" s="30"/>
    </row>
    <row r="152" spans="2:2" x14ac:dyDescent="0.2">
      <c r="B152" s="30"/>
    </row>
    <row r="153" spans="2:2" x14ac:dyDescent="0.2">
      <c r="B153" s="30"/>
    </row>
    <row r="154" spans="2:2" x14ac:dyDescent="0.2">
      <c r="B154" s="30"/>
    </row>
    <row r="155" spans="2:2" x14ac:dyDescent="0.2">
      <c r="B155" s="30"/>
    </row>
    <row r="156" spans="2:2" x14ac:dyDescent="0.2">
      <c r="B156" s="30"/>
    </row>
    <row r="157" spans="2:2" x14ac:dyDescent="0.2">
      <c r="B157" s="30"/>
    </row>
    <row r="158" spans="2:2" x14ac:dyDescent="0.2">
      <c r="B158" s="30"/>
    </row>
    <row r="159" spans="2:2" x14ac:dyDescent="0.2">
      <c r="B159" s="30"/>
    </row>
    <row r="160" spans="2:2" x14ac:dyDescent="0.2">
      <c r="B160" s="30"/>
    </row>
    <row r="161" spans="2:2" x14ac:dyDescent="0.2">
      <c r="B161" s="30"/>
    </row>
    <row r="162" spans="2:2" x14ac:dyDescent="0.2">
      <c r="B162" s="30"/>
    </row>
    <row r="163" spans="2:2" x14ac:dyDescent="0.2">
      <c r="B163" s="30"/>
    </row>
    <row r="164" spans="2:2" x14ac:dyDescent="0.2">
      <c r="B164" s="30"/>
    </row>
    <row r="165" spans="2:2" x14ac:dyDescent="0.2">
      <c r="B165" s="30"/>
    </row>
    <row r="166" spans="2:2" x14ac:dyDescent="0.2">
      <c r="B166" s="30"/>
    </row>
    <row r="167" spans="2:2" x14ac:dyDescent="0.2">
      <c r="B167" s="30"/>
    </row>
    <row r="168" spans="2:2" x14ac:dyDescent="0.2">
      <c r="B168" s="30"/>
    </row>
    <row r="169" spans="2:2" x14ac:dyDescent="0.2">
      <c r="B169" s="30"/>
    </row>
    <row r="170" spans="2:2" x14ac:dyDescent="0.2">
      <c r="B170" s="30"/>
    </row>
    <row r="171" spans="2:2" x14ac:dyDescent="0.2">
      <c r="B171" s="30"/>
    </row>
    <row r="172" spans="2:2" x14ac:dyDescent="0.2">
      <c r="B172" s="30"/>
    </row>
    <row r="173" spans="2:2" x14ac:dyDescent="0.2">
      <c r="B173" s="30"/>
    </row>
    <row r="174" spans="2:2" x14ac:dyDescent="0.2">
      <c r="B174" s="30"/>
    </row>
    <row r="175" spans="2:2" x14ac:dyDescent="0.2">
      <c r="B175" s="30"/>
    </row>
    <row r="176" spans="2:2" x14ac:dyDescent="0.2">
      <c r="B176" s="30"/>
    </row>
    <row r="177" spans="2:2" x14ac:dyDescent="0.2">
      <c r="B177" s="30"/>
    </row>
    <row r="178" spans="2:2" x14ac:dyDescent="0.2">
      <c r="B178" s="30"/>
    </row>
    <row r="179" spans="2:2" x14ac:dyDescent="0.2">
      <c r="B179" s="30"/>
    </row>
    <row r="180" spans="2:2" x14ac:dyDescent="0.2">
      <c r="B180" s="30"/>
    </row>
    <row r="181" spans="2:2" x14ac:dyDescent="0.2">
      <c r="B181" s="30"/>
    </row>
    <row r="182" spans="2:2" x14ac:dyDescent="0.2">
      <c r="B182" s="30"/>
    </row>
    <row r="183" spans="2:2" x14ac:dyDescent="0.2">
      <c r="B183" s="30"/>
    </row>
    <row r="184" spans="2:2" x14ac:dyDescent="0.2">
      <c r="B184" s="30"/>
    </row>
    <row r="185" spans="2:2" x14ac:dyDescent="0.2">
      <c r="B185" s="30"/>
    </row>
    <row r="186" spans="2:2" x14ac:dyDescent="0.2">
      <c r="B186" s="30"/>
    </row>
    <row r="187" spans="2:2" x14ac:dyDescent="0.2">
      <c r="B187" s="30"/>
    </row>
    <row r="188" spans="2:2" x14ac:dyDescent="0.2">
      <c r="B188" s="30"/>
    </row>
    <row r="189" spans="2:2" x14ac:dyDescent="0.2">
      <c r="B189" s="30"/>
    </row>
    <row r="190" spans="2:2" x14ac:dyDescent="0.2">
      <c r="B190" s="30"/>
    </row>
    <row r="191" spans="2:2" x14ac:dyDescent="0.2">
      <c r="B191" s="30"/>
    </row>
    <row r="192" spans="2:2" x14ac:dyDescent="0.2">
      <c r="B192" s="30"/>
    </row>
    <row r="193" spans="2:2" x14ac:dyDescent="0.2">
      <c r="B193" s="30"/>
    </row>
    <row r="194" spans="2:2" x14ac:dyDescent="0.2">
      <c r="B194" s="30"/>
    </row>
    <row r="195" spans="2:2" x14ac:dyDescent="0.2">
      <c r="B195" s="30"/>
    </row>
    <row r="196" spans="2:2" x14ac:dyDescent="0.2">
      <c r="B196" s="30"/>
    </row>
    <row r="197" spans="2:2" x14ac:dyDescent="0.2">
      <c r="B197" s="30"/>
    </row>
    <row r="198" spans="2:2" x14ac:dyDescent="0.2">
      <c r="B198" s="30"/>
    </row>
    <row r="199" spans="2:2" x14ac:dyDescent="0.2">
      <c r="B199" s="30"/>
    </row>
    <row r="200" spans="2:2" x14ac:dyDescent="0.2">
      <c r="B200" s="30"/>
    </row>
    <row r="201" spans="2:2" x14ac:dyDescent="0.2">
      <c r="B201" s="30"/>
    </row>
    <row r="202" spans="2:2" x14ac:dyDescent="0.2">
      <c r="B202" s="30"/>
    </row>
    <row r="203" spans="2:2" x14ac:dyDescent="0.2">
      <c r="B203" s="30"/>
    </row>
    <row r="204" spans="2:2" x14ac:dyDescent="0.2">
      <c r="B204" s="30"/>
    </row>
    <row r="205" spans="2:2" x14ac:dyDescent="0.2">
      <c r="B205" s="30"/>
    </row>
    <row r="206" spans="2:2" x14ac:dyDescent="0.2">
      <c r="B206" s="30"/>
    </row>
    <row r="207" spans="2:2" x14ac:dyDescent="0.2">
      <c r="B207" s="30"/>
    </row>
    <row r="208" spans="2:2" x14ac:dyDescent="0.2">
      <c r="B208" s="30"/>
    </row>
    <row r="209" spans="2:2" x14ac:dyDescent="0.2">
      <c r="B209" s="30"/>
    </row>
    <row r="210" spans="2:2" x14ac:dyDescent="0.2">
      <c r="B210" s="30"/>
    </row>
    <row r="211" spans="2:2" x14ac:dyDescent="0.2">
      <c r="B211" s="30"/>
    </row>
    <row r="212" spans="2:2" x14ac:dyDescent="0.2">
      <c r="B212" s="30"/>
    </row>
    <row r="213" spans="2:2" x14ac:dyDescent="0.2">
      <c r="B213" s="30"/>
    </row>
    <row r="214" spans="2:2" x14ac:dyDescent="0.2">
      <c r="B214" s="30"/>
    </row>
    <row r="215" spans="2:2" x14ac:dyDescent="0.2">
      <c r="B215" s="30"/>
    </row>
    <row r="216" spans="2:2" x14ac:dyDescent="0.2">
      <c r="B216" s="30"/>
    </row>
    <row r="217" spans="2:2" x14ac:dyDescent="0.2">
      <c r="B217" s="30"/>
    </row>
    <row r="218" spans="2:2" x14ac:dyDescent="0.2">
      <c r="B218" s="30"/>
    </row>
    <row r="219" spans="2:2" x14ac:dyDescent="0.2">
      <c r="B219" s="30"/>
    </row>
    <row r="220" spans="2:2" x14ac:dyDescent="0.2">
      <c r="B220" s="30"/>
    </row>
    <row r="221" spans="2:2" x14ac:dyDescent="0.2">
      <c r="B221" s="30"/>
    </row>
    <row r="222" spans="2:2" x14ac:dyDescent="0.2">
      <c r="B222" s="30"/>
    </row>
    <row r="223" spans="2:2" x14ac:dyDescent="0.2">
      <c r="B223" s="30"/>
    </row>
    <row r="224" spans="2:2" x14ac:dyDescent="0.2">
      <c r="B224" s="30"/>
    </row>
    <row r="225" spans="2:2" x14ac:dyDescent="0.2">
      <c r="B225" s="30"/>
    </row>
    <row r="226" spans="2:2" x14ac:dyDescent="0.2">
      <c r="B226" s="30"/>
    </row>
    <row r="227" spans="2:2" x14ac:dyDescent="0.2">
      <c r="B227" s="30"/>
    </row>
    <row r="228" spans="2:2" x14ac:dyDescent="0.2">
      <c r="B228" s="30"/>
    </row>
    <row r="229" spans="2:2" x14ac:dyDescent="0.2">
      <c r="B229" s="30"/>
    </row>
    <row r="230" spans="2:2" x14ac:dyDescent="0.2">
      <c r="B230" s="30"/>
    </row>
    <row r="231" spans="2:2" x14ac:dyDescent="0.2">
      <c r="B231" s="30"/>
    </row>
    <row r="232" spans="2:2" x14ac:dyDescent="0.2">
      <c r="B232" s="30"/>
    </row>
    <row r="233" spans="2:2" x14ac:dyDescent="0.2">
      <c r="B233" s="30"/>
    </row>
    <row r="234" spans="2:2" x14ac:dyDescent="0.2">
      <c r="B234" s="30"/>
    </row>
    <row r="235" spans="2:2" x14ac:dyDescent="0.2">
      <c r="B235" s="30"/>
    </row>
    <row r="236" spans="2:2" x14ac:dyDescent="0.2">
      <c r="B236" s="30"/>
    </row>
    <row r="237" spans="2:2" x14ac:dyDescent="0.2">
      <c r="B237" s="30"/>
    </row>
    <row r="238" spans="2:2" x14ac:dyDescent="0.2">
      <c r="B238" s="30"/>
    </row>
    <row r="239" spans="2:2" x14ac:dyDescent="0.2">
      <c r="B239" s="30"/>
    </row>
    <row r="240" spans="2:2" x14ac:dyDescent="0.2">
      <c r="B240" s="30"/>
    </row>
    <row r="241" spans="2:2" x14ac:dyDescent="0.2">
      <c r="B241" s="30"/>
    </row>
    <row r="242" spans="2:2" x14ac:dyDescent="0.2">
      <c r="B242" s="30"/>
    </row>
    <row r="243" spans="2:2" x14ac:dyDescent="0.2">
      <c r="B243" s="30"/>
    </row>
    <row r="244" spans="2:2" x14ac:dyDescent="0.2">
      <c r="B244" s="30"/>
    </row>
    <row r="245" spans="2:2" x14ac:dyDescent="0.2">
      <c r="B245" s="30"/>
    </row>
    <row r="246" spans="2:2" x14ac:dyDescent="0.2">
      <c r="B246" s="30"/>
    </row>
    <row r="247" spans="2:2" x14ac:dyDescent="0.2">
      <c r="B247" s="30"/>
    </row>
    <row r="248" spans="2:2" x14ac:dyDescent="0.2">
      <c r="B248" s="30"/>
    </row>
    <row r="249" spans="2:2" x14ac:dyDescent="0.2">
      <c r="B249" s="30"/>
    </row>
    <row r="250" spans="2:2" x14ac:dyDescent="0.2">
      <c r="B250" s="30"/>
    </row>
    <row r="251" spans="2:2" x14ac:dyDescent="0.2">
      <c r="B251" s="30"/>
    </row>
    <row r="252" spans="2:2" x14ac:dyDescent="0.2">
      <c r="B252" s="30"/>
    </row>
    <row r="253" spans="2:2" x14ac:dyDescent="0.2">
      <c r="B253" s="30"/>
    </row>
    <row r="254" spans="2:2" x14ac:dyDescent="0.2">
      <c r="B254" s="30"/>
    </row>
    <row r="255" spans="2:2" x14ac:dyDescent="0.2">
      <c r="B255" s="30"/>
    </row>
    <row r="256" spans="2:2" x14ac:dyDescent="0.2">
      <c r="B256" s="30"/>
    </row>
    <row r="257" spans="2:2" x14ac:dyDescent="0.2">
      <c r="B257" s="30"/>
    </row>
    <row r="258" spans="2:2" x14ac:dyDescent="0.2">
      <c r="B258" s="30"/>
    </row>
    <row r="259" spans="2:2" x14ac:dyDescent="0.2">
      <c r="B259" s="30"/>
    </row>
    <row r="260" spans="2:2" x14ac:dyDescent="0.2">
      <c r="B260" s="30"/>
    </row>
    <row r="261" spans="2:2" x14ac:dyDescent="0.2">
      <c r="B261" s="30"/>
    </row>
    <row r="262" spans="2:2" x14ac:dyDescent="0.2">
      <c r="B262" s="30"/>
    </row>
    <row r="263" spans="2:2" x14ac:dyDescent="0.2">
      <c r="B263" s="30"/>
    </row>
    <row r="264" spans="2:2" x14ac:dyDescent="0.2">
      <c r="B264" s="30"/>
    </row>
    <row r="265" spans="2:2" x14ac:dyDescent="0.2">
      <c r="B265" s="30"/>
    </row>
    <row r="266" spans="2:2" x14ac:dyDescent="0.2">
      <c r="B266" s="30"/>
    </row>
    <row r="267" spans="2:2" x14ac:dyDescent="0.2">
      <c r="B267" s="30"/>
    </row>
    <row r="268" spans="2:2" x14ac:dyDescent="0.2">
      <c r="B268" s="30"/>
    </row>
    <row r="269" spans="2:2" x14ac:dyDescent="0.2">
      <c r="B269" s="30"/>
    </row>
    <row r="270" spans="2:2" x14ac:dyDescent="0.2">
      <c r="B270" s="30"/>
    </row>
    <row r="271" spans="2:2" x14ac:dyDescent="0.2">
      <c r="B271" s="30"/>
    </row>
    <row r="272" spans="2:2" x14ac:dyDescent="0.2">
      <c r="B272" s="30"/>
    </row>
    <row r="273" spans="2:2" x14ac:dyDescent="0.2">
      <c r="B273" s="30"/>
    </row>
    <row r="274" spans="2:2" x14ac:dyDescent="0.2">
      <c r="B274" s="30"/>
    </row>
    <row r="275" spans="2:2" x14ac:dyDescent="0.2">
      <c r="B275" s="30"/>
    </row>
    <row r="276" spans="2:2" x14ac:dyDescent="0.2">
      <c r="B276" s="30"/>
    </row>
    <row r="277" spans="2:2" x14ac:dyDescent="0.2">
      <c r="B277" s="30"/>
    </row>
    <row r="278" spans="2:2" x14ac:dyDescent="0.2">
      <c r="B278" s="30"/>
    </row>
    <row r="279" spans="2:2" x14ac:dyDescent="0.2">
      <c r="B279" s="30"/>
    </row>
    <row r="280" spans="2:2" x14ac:dyDescent="0.2">
      <c r="B280" s="30"/>
    </row>
    <row r="281" spans="2:2" x14ac:dyDescent="0.2">
      <c r="B281" s="30"/>
    </row>
    <row r="282" spans="2:2" x14ac:dyDescent="0.2">
      <c r="B282" s="30"/>
    </row>
    <row r="283" spans="2:2" x14ac:dyDescent="0.2">
      <c r="B283" s="30"/>
    </row>
    <row r="284" spans="2:2" x14ac:dyDescent="0.2">
      <c r="B284" s="30"/>
    </row>
    <row r="285" spans="2:2" x14ac:dyDescent="0.2">
      <c r="B285" s="30"/>
    </row>
    <row r="286" spans="2:2" x14ac:dyDescent="0.2">
      <c r="B286" s="30"/>
    </row>
    <row r="287" spans="2:2" x14ac:dyDescent="0.2">
      <c r="B287" s="30"/>
    </row>
    <row r="288" spans="2:2" x14ac:dyDescent="0.2">
      <c r="B288" s="30"/>
    </row>
    <row r="289" spans="2:2" x14ac:dyDescent="0.2">
      <c r="B289" s="30"/>
    </row>
    <row r="290" spans="2:2" x14ac:dyDescent="0.2">
      <c r="B290" s="30"/>
    </row>
    <row r="291" spans="2:2" x14ac:dyDescent="0.2">
      <c r="B291" s="30"/>
    </row>
    <row r="292" spans="2:2" x14ac:dyDescent="0.2">
      <c r="B292" s="30"/>
    </row>
    <row r="293" spans="2:2" x14ac:dyDescent="0.2">
      <c r="B293" s="30"/>
    </row>
    <row r="294" spans="2:2" x14ac:dyDescent="0.2">
      <c r="B294" s="30"/>
    </row>
    <row r="295" spans="2:2" x14ac:dyDescent="0.2">
      <c r="B295" s="30"/>
    </row>
    <row r="296" spans="2:2" x14ac:dyDescent="0.2">
      <c r="B296" s="30"/>
    </row>
    <row r="297" spans="2:2" x14ac:dyDescent="0.2">
      <c r="B297" s="30"/>
    </row>
    <row r="298" spans="2:2" x14ac:dyDescent="0.2">
      <c r="B298" s="30"/>
    </row>
    <row r="299" spans="2:2" x14ac:dyDescent="0.2">
      <c r="B299" s="30"/>
    </row>
    <row r="300" spans="2:2" x14ac:dyDescent="0.2">
      <c r="B300" s="30"/>
    </row>
    <row r="301" spans="2:2" x14ac:dyDescent="0.2">
      <c r="B301" s="30"/>
    </row>
    <row r="302" spans="2:2" x14ac:dyDescent="0.2">
      <c r="B302" s="30"/>
    </row>
    <row r="303" spans="2:2" x14ac:dyDescent="0.2">
      <c r="B303" s="30"/>
    </row>
    <row r="304" spans="2:2" x14ac:dyDescent="0.2">
      <c r="B304" s="30"/>
    </row>
    <row r="305" spans="2:2" x14ac:dyDescent="0.2">
      <c r="B305" s="30"/>
    </row>
    <row r="306" spans="2:2" x14ac:dyDescent="0.2">
      <c r="B306" s="30"/>
    </row>
    <row r="307" spans="2:2" x14ac:dyDescent="0.2">
      <c r="B307" s="30"/>
    </row>
    <row r="308" spans="2:2" x14ac:dyDescent="0.2">
      <c r="B308" s="30"/>
    </row>
    <row r="309" spans="2:2" x14ac:dyDescent="0.2">
      <c r="B309" s="30"/>
    </row>
    <row r="310" spans="2:2" x14ac:dyDescent="0.2">
      <c r="B310" s="30"/>
    </row>
    <row r="311" spans="2:2" x14ac:dyDescent="0.2">
      <c r="B311" s="30"/>
    </row>
    <row r="312" spans="2:2" x14ac:dyDescent="0.2">
      <c r="B312" s="30"/>
    </row>
    <row r="313" spans="2:2" x14ac:dyDescent="0.2">
      <c r="B313" s="30"/>
    </row>
    <row r="314" spans="2:2" x14ac:dyDescent="0.2">
      <c r="B314" s="30"/>
    </row>
    <row r="315" spans="2:2" x14ac:dyDescent="0.2">
      <c r="B315" s="30"/>
    </row>
    <row r="316" spans="2:2" x14ac:dyDescent="0.2">
      <c r="B316" s="30"/>
    </row>
    <row r="317" spans="2:2" x14ac:dyDescent="0.2">
      <c r="B317" s="30"/>
    </row>
    <row r="318" spans="2:2" x14ac:dyDescent="0.2">
      <c r="B318" s="30"/>
    </row>
    <row r="319" spans="2:2" x14ac:dyDescent="0.2">
      <c r="B319" s="30"/>
    </row>
    <row r="320" spans="2:2" x14ac:dyDescent="0.2">
      <c r="B320" s="30"/>
    </row>
    <row r="321" spans="2:2" x14ac:dyDescent="0.2">
      <c r="B321" s="30"/>
    </row>
    <row r="322" spans="2:2" x14ac:dyDescent="0.2">
      <c r="B322" s="30"/>
    </row>
    <row r="323" spans="2:2" x14ac:dyDescent="0.2">
      <c r="B323" s="30"/>
    </row>
    <row r="324" spans="2:2" x14ac:dyDescent="0.2">
      <c r="B324" s="30"/>
    </row>
    <row r="325" spans="2:2" x14ac:dyDescent="0.2">
      <c r="B325" s="30"/>
    </row>
    <row r="326" spans="2:2" x14ac:dyDescent="0.2">
      <c r="B326" s="30"/>
    </row>
    <row r="327" spans="2:2" x14ac:dyDescent="0.2">
      <c r="B327" s="30"/>
    </row>
    <row r="328" spans="2:2" x14ac:dyDescent="0.2">
      <c r="B328" s="30"/>
    </row>
    <row r="329" spans="2:2" x14ac:dyDescent="0.2">
      <c r="B329" s="30"/>
    </row>
    <row r="330" spans="2:2" x14ac:dyDescent="0.2">
      <c r="B330" s="30"/>
    </row>
    <row r="331" spans="2:2" x14ac:dyDescent="0.2">
      <c r="B331" s="30"/>
    </row>
    <row r="332" spans="2:2" x14ac:dyDescent="0.2">
      <c r="B332" s="30"/>
    </row>
    <row r="333" spans="2:2" x14ac:dyDescent="0.2">
      <c r="B333" s="30"/>
    </row>
    <row r="334" spans="2:2" x14ac:dyDescent="0.2">
      <c r="B334" s="30"/>
    </row>
    <row r="335" spans="2:2" x14ac:dyDescent="0.2">
      <c r="B335" s="30"/>
    </row>
    <row r="336" spans="2:2" x14ac:dyDescent="0.2">
      <c r="B336" s="30"/>
    </row>
    <row r="337" spans="2:2" x14ac:dyDescent="0.2">
      <c r="B337" s="30"/>
    </row>
    <row r="338" spans="2:2" x14ac:dyDescent="0.2">
      <c r="B338" s="30"/>
    </row>
    <row r="339" spans="2:2" x14ac:dyDescent="0.2">
      <c r="B339" s="30"/>
    </row>
    <row r="340" spans="2:2" x14ac:dyDescent="0.2">
      <c r="B340" s="30"/>
    </row>
    <row r="341" spans="2:2" x14ac:dyDescent="0.2">
      <c r="B341" s="30"/>
    </row>
    <row r="342" spans="2:2" x14ac:dyDescent="0.2">
      <c r="B342" s="30"/>
    </row>
    <row r="343" spans="2:2" x14ac:dyDescent="0.2">
      <c r="B343" s="30"/>
    </row>
    <row r="344" spans="2:2" x14ac:dyDescent="0.2">
      <c r="B344" s="30"/>
    </row>
    <row r="345" spans="2:2" x14ac:dyDescent="0.2">
      <c r="B345" s="30"/>
    </row>
    <row r="346" spans="2:2" x14ac:dyDescent="0.2">
      <c r="B346" s="30"/>
    </row>
    <row r="347" spans="2:2" x14ac:dyDescent="0.2">
      <c r="B347" s="30"/>
    </row>
    <row r="348" spans="2:2" x14ac:dyDescent="0.2">
      <c r="B348" s="30"/>
    </row>
    <row r="349" spans="2:2" x14ac:dyDescent="0.2">
      <c r="B349" s="30"/>
    </row>
    <row r="350" spans="2:2" x14ac:dyDescent="0.2">
      <c r="B350" s="30"/>
    </row>
    <row r="351" spans="2:2" x14ac:dyDescent="0.2">
      <c r="B351" s="30"/>
    </row>
    <row r="352" spans="2:2" x14ac:dyDescent="0.2">
      <c r="B352" s="30"/>
    </row>
    <row r="353" spans="2:2" x14ac:dyDescent="0.2">
      <c r="B353" s="30"/>
    </row>
    <row r="354" spans="2:2" x14ac:dyDescent="0.2">
      <c r="B354" s="30"/>
    </row>
    <row r="355" spans="2:2" x14ac:dyDescent="0.2">
      <c r="B355" s="30"/>
    </row>
    <row r="356" spans="2:2" x14ac:dyDescent="0.2">
      <c r="B356" s="30"/>
    </row>
    <row r="357" spans="2:2" x14ac:dyDescent="0.2">
      <c r="B357" s="30"/>
    </row>
    <row r="358" spans="2:2" x14ac:dyDescent="0.2">
      <c r="B358" s="30"/>
    </row>
    <row r="359" spans="2:2" x14ac:dyDescent="0.2">
      <c r="B359" s="30"/>
    </row>
    <row r="360" spans="2:2" x14ac:dyDescent="0.2">
      <c r="B360" s="30"/>
    </row>
    <row r="361" spans="2:2" x14ac:dyDescent="0.2">
      <c r="B361" s="30"/>
    </row>
    <row r="362" spans="2:2" x14ac:dyDescent="0.2">
      <c r="B362" s="30"/>
    </row>
    <row r="363" spans="2:2" x14ac:dyDescent="0.2">
      <c r="B363" s="30"/>
    </row>
    <row r="364" spans="2:2" x14ac:dyDescent="0.2">
      <c r="B364" s="30"/>
    </row>
    <row r="365" spans="2:2" x14ac:dyDescent="0.2">
      <c r="B365" s="30"/>
    </row>
    <row r="366" spans="2:2" x14ac:dyDescent="0.2">
      <c r="B366" s="30"/>
    </row>
    <row r="367" spans="2:2" x14ac:dyDescent="0.2">
      <c r="B367" s="30"/>
    </row>
    <row r="368" spans="2:2" x14ac:dyDescent="0.2">
      <c r="B368" s="30"/>
    </row>
    <row r="369" spans="2:2" x14ac:dyDescent="0.2">
      <c r="B369" s="30"/>
    </row>
    <row r="370" spans="2:2" x14ac:dyDescent="0.2">
      <c r="B370" s="30"/>
    </row>
    <row r="371" spans="2:2" x14ac:dyDescent="0.2">
      <c r="B371" s="30"/>
    </row>
    <row r="372" spans="2:2" x14ac:dyDescent="0.2">
      <c r="B372" s="30"/>
    </row>
    <row r="373" spans="2:2" x14ac:dyDescent="0.2">
      <c r="B373" s="30"/>
    </row>
    <row r="374" spans="2:2" x14ac:dyDescent="0.2">
      <c r="B374" s="30"/>
    </row>
    <row r="375" spans="2:2" x14ac:dyDescent="0.2">
      <c r="B375" s="30"/>
    </row>
    <row r="376" spans="2:2" x14ac:dyDescent="0.2">
      <c r="B376" s="30"/>
    </row>
    <row r="377" spans="2:2" x14ac:dyDescent="0.2">
      <c r="B377" s="30"/>
    </row>
    <row r="378" spans="2:2" x14ac:dyDescent="0.2">
      <c r="B378" s="30"/>
    </row>
    <row r="379" spans="2:2" x14ac:dyDescent="0.2">
      <c r="B379" s="30"/>
    </row>
    <row r="380" spans="2:2" x14ac:dyDescent="0.2">
      <c r="B380" s="30"/>
    </row>
    <row r="381" spans="2:2" x14ac:dyDescent="0.2">
      <c r="B381" s="30"/>
    </row>
    <row r="382" spans="2:2" x14ac:dyDescent="0.2">
      <c r="B382" s="30"/>
    </row>
    <row r="383" spans="2:2" x14ac:dyDescent="0.2">
      <c r="B383" s="30"/>
    </row>
    <row r="384" spans="2:2" x14ac:dyDescent="0.2">
      <c r="B384" s="30"/>
    </row>
    <row r="385" spans="2:2" x14ac:dyDescent="0.2">
      <c r="B385" s="30"/>
    </row>
    <row r="386" spans="2:2" x14ac:dyDescent="0.2">
      <c r="B386" s="30"/>
    </row>
    <row r="387" spans="2:2" x14ac:dyDescent="0.2">
      <c r="B387" s="30"/>
    </row>
    <row r="388" spans="2:2" x14ac:dyDescent="0.2">
      <c r="B388" s="30"/>
    </row>
    <row r="389" spans="2:2" x14ac:dyDescent="0.2">
      <c r="B389" s="30"/>
    </row>
    <row r="390" spans="2:2" x14ac:dyDescent="0.2">
      <c r="B390" s="30"/>
    </row>
    <row r="391" spans="2:2" x14ac:dyDescent="0.2">
      <c r="B391" s="30"/>
    </row>
    <row r="392" spans="2:2" x14ac:dyDescent="0.2">
      <c r="B392" s="30"/>
    </row>
    <row r="393" spans="2:2" x14ac:dyDescent="0.2">
      <c r="B393" s="30"/>
    </row>
    <row r="394" spans="2:2" x14ac:dyDescent="0.2">
      <c r="B394" s="30"/>
    </row>
    <row r="395" spans="2:2" x14ac:dyDescent="0.2">
      <c r="B395" s="30"/>
    </row>
    <row r="396" spans="2:2" x14ac:dyDescent="0.2">
      <c r="B396" s="30"/>
    </row>
    <row r="397" spans="2:2" x14ac:dyDescent="0.2">
      <c r="B397" s="30"/>
    </row>
    <row r="398" spans="2:2" x14ac:dyDescent="0.2">
      <c r="B398" s="30"/>
    </row>
    <row r="399" spans="2:2" x14ac:dyDescent="0.2">
      <c r="B399" s="30"/>
    </row>
    <row r="400" spans="2:2" x14ac:dyDescent="0.2">
      <c r="B400" s="30"/>
    </row>
    <row r="401" spans="2:2" x14ac:dyDescent="0.2">
      <c r="B401" s="30"/>
    </row>
    <row r="402" spans="2:2" x14ac:dyDescent="0.2">
      <c r="B402" s="30"/>
    </row>
    <row r="403" spans="2:2" x14ac:dyDescent="0.2">
      <c r="B403" s="30"/>
    </row>
    <row r="404" spans="2:2" x14ac:dyDescent="0.2">
      <c r="B404" s="30"/>
    </row>
    <row r="405" spans="2:2" x14ac:dyDescent="0.2">
      <c r="B405" s="30"/>
    </row>
    <row r="406" spans="2:2" x14ac:dyDescent="0.2">
      <c r="B406" s="30"/>
    </row>
    <row r="407" spans="2:2" x14ac:dyDescent="0.2">
      <c r="B407" s="30"/>
    </row>
    <row r="408" spans="2:2" x14ac:dyDescent="0.2">
      <c r="B408" s="30"/>
    </row>
    <row r="409" spans="2:2" x14ac:dyDescent="0.2">
      <c r="B409" s="30"/>
    </row>
    <row r="410" spans="2:2" x14ac:dyDescent="0.2">
      <c r="B410" s="30"/>
    </row>
    <row r="411" spans="2:2" x14ac:dyDescent="0.2">
      <c r="B411" s="30"/>
    </row>
    <row r="412" spans="2:2" x14ac:dyDescent="0.2">
      <c r="B412" s="30"/>
    </row>
    <row r="413" spans="2:2" x14ac:dyDescent="0.2">
      <c r="B413" s="30"/>
    </row>
    <row r="414" spans="2:2" x14ac:dyDescent="0.2">
      <c r="B414" s="30"/>
    </row>
    <row r="415" spans="2:2" x14ac:dyDescent="0.2">
      <c r="B415" s="30"/>
    </row>
    <row r="416" spans="2:2" x14ac:dyDescent="0.2">
      <c r="B416" s="30"/>
    </row>
    <row r="417" spans="2:2" x14ac:dyDescent="0.2">
      <c r="B417" s="30"/>
    </row>
    <row r="418" spans="2:2" x14ac:dyDescent="0.2">
      <c r="B418" s="30"/>
    </row>
    <row r="419" spans="2:2" x14ac:dyDescent="0.2">
      <c r="B419" s="30"/>
    </row>
    <row r="420" spans="2:2" x14ac:dyDescent="0.2">
      <c r="B420" s="30"/>
    </row>
    <row r="421" spans="2:2" x14ac:dyDescent="0.2">
      <c r="B421" s="30"/>
    </row>
    <row r="422" spans="2:2" x14ac:dyDescent="0.2">
      <c r="B422" s="30"/>
    </row>
    <row r="423" spans="2:2" x14ac:dyDescent="0.2">
      <c r="B423" s="30"/>
    </row>
    <row r="424" spans="2:2" x14ac:dyDescent="0.2">
      <c r="B424" s="30"/>
    </row>
    <row r="425" spans="2:2" x14ac:dyDescent="0.2">
      <c r="B425" s="30"/>
    </row>
    <row r="426" spans="2:2" x14ac:dyDescent="0.2">
      <c r="B426" s="30"/>
    </row>
    <row r="427" spans="2:2" x14ac:dyDescent="0.2">
      <c r="B427" s="30"/>
    </row>
    <row r="428" spans="2:2" x14ac:dyDescent="0.2">
      <c r="B428" s="30"/>
    </row>
    <row r="429" spans="2:2" x14ac:dyDescent="0.2">
      <c r="B429" s="30"/>
    </row>
    <row r="430" spans="2:2" x14ac:dyDescent="0.2">
      <c r="B430" s="30"/>
    </row>
    <row r="431" spans="2:2" x14ac:dyDescent="0.2">
      <c r="B431" s="30"/>
    </row>
    <row r="432" spans="2:2" x14ac:dyDescent="0.2">
      <c r="B432" s="30"/>
    </row>
    <row r="433" spans="2:2" x14ac:dyDescent="0.2">
      <c r="B433" s="30"/>
    </row>
    <row r="434" spans="2:2" x14ac:dyDescent="0.2">
      <c r="B434" s="30"/>
    </row>
    <row r="435" spans="2:2" x14ac:dyDescent="0.2">
      <c r="B435" s="30"/>
    </row>
    <row r="436" spans="2:2" x14ac:dyDescent="0.2">
      <c r="B436" s="30"/>
    </row>
    <row r="437" spans="2:2" x14ac:dyDescent="0.2">
      <c r="B437" s="30"/>
    </row>
    <row r="438" spans="2:2" x14ac:dyDescent="0.2">
      <c r="B438" s="30"/>
    </row>
    <row r="439" spans="2:2" x14ac:dyDescent="0.2">
      <c r="B439" s="30"/>
    </row>
    <row r="440" spans="2:2" x14ac:dyDescent="0.2">
      <c r="B440" s="30"/>
    </row>
    <row r="441" spans="2:2" x14ac:dyDescent="0.2">
      <c r="B441" s="30"/>
    </row>
    <row r="442" spans="2:2" x14ac:dyDescent="0.2">
      <c r="B442" s="30"/>
    </row>
    <row r="443" spans="2:2" x14ac:dyDescent="0.2">
      <c r="B443" s="30"/>
    </row>
    <row r="444" spans="2:2" x14ac:dyDescent="0.2">
      <c r="B444" s="30"/>
    </row>
    <row r="445" spans="2:2" x14ac:dyDescent="0.2">
      <c r="B445" s="30"/>
    </row>
    <row r="446" spans="2:2" x14ac:dyDescent="0.2">
      <c r="B446" s="30"/>
    </row>
    <row r="447" spans="2:2" x14ac:dyDescent="0.2">
      <c r="B447" s="30"/>
    </row>
    <row r="448" spans="2:2" x14ac:dyDescent="0.2">
      <c r="B448" s="30"/>
    </row>
    <row r="449" spans="2:2" x14ac:dyDescent="0.2">
      <c r="B449" s="30"/>
    </row>
    <row r="450" spans="2:2" x14ac:dyDescent="0.2">
      <c r="B450" s="30"/>
    </row>
    <row r="451" spans="2:2" x14ac:dyDescent="0.2">
      <c r="B451" s="30"/>
    </row>
    <row r="452" spans="2:2" x14ac:dyDescent="0.2">
      <c r="B452" s="30"/>
    </row>
    <row r="453" spans="2:2" x14ac:dyDescent="0.2">
      <c r="B453" s="30"/>
    </row>
    <row r="454" spans="2:2" x14ac:dyDescent="0.2">
      <c r="B454" s="30"/>
    </row>
    <row r="455" spans="2:2" x14ac:dyDescent="0.2">
      <c r="B455" s="30"/>
    </row>
    <row r="456" spans="2:2" x14ac:dyDescent="0.2">
      <c r="B456" s="30"/>
    </row>
    <row r="457" spans="2:2" x14ac:dyDescent="0.2">
      <c r="B457" s="30"/>
    </row>
    <row r="458" spans="2:2" x14ac:dyDescent="0.2">
      <c r="B458" s="30"/>
    </row>
    <row r="459" spans="2:2" x14ac:dyDescent="0.2">
      <c r="B459" s="30"/>
    </row>
    <row r="460" spans="2:2" x14ac:dyDescent="0.2">
      <c r="B460" s="30"/>
    </row>
    <row r="461" spans="2:2" x14ac:dyDescent="0.2">
      <c r="B461" s="30"/>
    </row>
    <row r="462" spans="2:2" x14ac:dyDescent="0.2">
      <c r="B462" s="30"/>
    </row>
    <row r="463" spans="2:2" x14ac:dyDescent="0.2">
      <c r="B463" s="30"/>
    </row>
    <row r="464" spans="2:2" x14ac:dyDescent="0.2">
      <c r="B464" s="30"/>
    </row>
    <row r="465" spans="2:2" x14ac:dyDescent="0.2">
      <c r="B465" s="30"/>
    </row>
    <row r="466" spans="2:2" x14ac:dyDescent="0.2">
      <c r="B466" s="30"/>
    </row>
    <row r="467" spans="2:2" x14ac:dyDescent="0.2">
      <c r="B467" s="30"/>
    </row>
    <row r="468" spans="2:2" x14ac:dyDescent="0.2">
      <c r="B468" s="30"/>
    </row>
    <row r="469" spans="2:2" x14ac:dyDescent="0.2">
      <c r="B469" s="30"/>
    </row>
    <row r="470" spans="2:2" x14ac:dyDescent="0.2">
      <c r="B470" s="30"/>
    </row>
    <row r="471" spans="2:2" x14ac:dyDescent="0.2">
      <c r="B471" s="30"/>
    </row>
    <row r="472" spans="2:2" x14ac:dyDescent="0.2">
      <c r="B472" s="30"/>
    </row>
    <row r="473" spans="2:2" x14ac:dyDescent="0.2">
      <c r="B473" s="30"/>
    </row>
    <row r="474" spans="2:2" x14ac:dyDescent="0.2">
      <c r="B474" s="30"/>
    </row>
    <row r="475" spans="2:2" x14ac:dyDescent="0.2">
      <c r="B475" s="30"/>
    </row>
    <row r="476" spans="2:2" x14ac:dyDescent="0.2">
      <c r="B476" s="30"/>
    </row>
    <row r="477" spans="2:2" x14ac:dyDescent="0.2">
      <c r="B477" s="30"/>
    </row>
    <row r="478" spans="2:2" x14ac:dyDescent="0.2">
      <c r="B478" s="30"/>
    </row>
    <row r="479" spans="2:2" x14ac:dyDescent="0.2">
      <c r="B479" s="30"/>
    </row>
    <row r="480" spans="2:2" x14ac:dyDescent="0.2">
      <c r="B480" s="30"/>
    </row>
    <row r="481" spans="2:2" x14ac:dyDescent="0.2">
      <c r="B481" s="30"/>
    </row>
    <row r="482" spans="2:2" x14ac:dyDescent="0.2">
      <c r="B482" s="30"/>
    </row>
    <row r="483" spans="2:2" x14ac:dyDescent="0.2">
      <c r="B483" s="30"/>
    </row>
    <row r="484" spans="2:2" x14ac:dyDescent="0.2">
      <c r="B484" s="30"/>
    </row>
    <row r="485" spans="2:2" x14ac:dyDescent="0.2">
      <c r="B485" s="30"/>
    </row>
    <row r="486" spans="2:2" x14ac:dyDescent="0.2">
      <c r="B486" s="30"/>
    </row>
    <row r="487" spans="2:2" x14ac:dyDescent="0.2">
      <c r="B487" s="30"/>
    </row>
    <row r="488" spans="2:2" x14ac:dyDescent="0.2">
      <c r="B488" s="30"/>
    </row>
    <row r="489" spans="2:2" x14ac:dyDescent="0.2">
      <c r="B489" s="30"/>
    </row>
    <row r="490" spans="2:2" x14ac:dyDescent="0.2">
      <c r="B490" s="30"/>
    </row>
    <row r="491" spans="2:2" x14ac:dyDescent="0.2">
      <c r="B491" s="30"/>
    </row>
    <row r="492" spans="2:2" x14ac:dyDescent="0.2">
      <c r="B492" s="30"/>
    </row>
    <row r="493" spans="2:2" x14ac:dyDescent="0.2">
      <c r="B493" s="30"/>
    </row>
    <row r="494" spans="2:2" x14ac:dyDescent="0.2">
      <c r="B494" s="30"/>
    </row>
    <row r="495" spans="2:2" x14ac:dyDescent="0.2">
      <c r="B495" s="30"/>
    </row>
    <row r="496" spans="2:2" x14ac:dyDescent="0.2">
      <c r="B496" s="30"/>
    </row>
    <row r="497" spans="2:2" x14ac:dyDescent="0.2">
      <c r="B497" s="30"/>
    </row>
    <row r="498" spans="2:2" x14ac:dyDescent="0.2">
      <c r="B498" s="30"/>
    </row>
    <row r="499" spans="2:2" x14ac:dyDescent="0.2">
      <c r="B499" s="30"/>
    </row>
    <row r="500" spans="2:2" x14ac:dyDescent="0.2">
      <c r="B500" s="30"/>
    </row>
    <row r="501" spans="2:2" x14ac:dyDescent="0.2">
      <c r="B501" s="30"/>
    </row>
    <row r="502" spans="2:2" x14ac:dyDescent="0.2">
      <c r="B502" s="30"/>
    </row>
    <row r="503" spans="2:2" x14ac:dyDescent="0.2">
      <c r="B503" s="30"/>
    </row>
    <row r="504" spans="2:2" x14ac:dyDescent="0.2">
      <c r="B504" s="30"/>
    </row>
    <row r="505" spans="2:2" x14ac:dyDescent="0.2">
      <c r="B505" s="30"/>
    </row>
    <row r="506" spans="2:2" x14ac:dyDescent="0.2">
      <c r="B506" s="30"/>
    </row>
    <row r="507" spans="2:2" x14ac:dyDescent="0.2">
      <c r="B507" s="30"/>
    </row>
    <row r="508" spans="2:2" x14ac:dyDescent="0.2">
      <c r="B508" s="30"/>
    </row>
    <row r="509" spans="2:2" x14ac:dyDescent="0.2">
      <c r="B509" s="30"/>
    </row>
    <row r="510" spans="2:2" x14ac:dyDescent="0.2">
      <c r="B510" s="30"/>
    </row>
    <row r="511" spans="2:2" x14ac:dyDescent="0.2">
      <c r="B511" s="30"/>
    </row>
    <row r="512" spans="2:2" x14ac:dyDescent="0.2">
      <c r="B512" s="30"/>
    </row>
    <row r="513" spans="2:2" x14ac:dyDescent="0.2">
      <c r="B513" s="30"/>
    </row>
    <row r="514" spans="2:2" x14ac:dyDescent="0.2">
      <c r="B514" s="30"/>
    </row>
    <row r="515" spans="2:2" x14ac:dyDescent="0.2">
      <c r="B515" s="30"/>
    </row>
    <row r="516" spans="2:2" x14ac:dyDescent="0.2">
      <c r="B516" s="30"/>
    </row>
    <row r="517" spans="2:2" x14ac:dyDescent="0.2">
      <c r="B517" s="30"/>
    </row>
    <row r="518" spans="2:2" x14ac:dyDescent="0.2">
      <c r="B518" s="30"/>
    </row>
    <row r="519" spans="2:2" x14ac:dyDescent="0.2">
      <c r="B519" s="30"/>
    </row>
    <row r="520" spans="2:2" x14ac:dyDescent="0.2">
      <c r="B520" s="30"/>
    </row>
    <row r="521" spans="2:2" x14ac:dyDescent="0.2">
      <c r="B521" s="30"/>
    </row>
    <row r="522" spans="2:2" x14ac:dyDescent="0.2">
      <c r="B522" s="30"/>
    </row>
    <row r="523" spans="2:2" x14ac:dyDescent="0.2">
      <c r="B523" s="30"/>
    </row>
    <row r="524" spans="2:2" x14ac:dyDescent="0.2">
      <c r="B524" s="30"/>
    </row>
    <row r="525" spans="2:2" x14ac:dyDescent="0.2">
      <c r="B525" s="30"/>
    </row>
    <row r="526" spans="2:2" x14ac:dyDescent="0.2">
      <c r="B526" s="30"/>
    </row>
    <row r="527" spans="2:2" x14ac:dyDescent="0.2">
      <c r="B527" s="30"/>
    </row>
    <row r="528" spans="2:2" x14ac:dyDescent="0.2">
      <c r="B528" s="30"/>
    </row>
    <row r="529" spans="2:2" x14ac:dyDescent="0.2">
      <c r="B529" s="30"/>
    </row>
    <row r="530" spans="2:2" x14ac:dyDescent="0.2">
      <c r="B530" s="30"/>
    </row>
    <row r="531" spans="2:2" x14ac:dyDescent="0.2">
      <c r="B531" s="30"/>
    </row>
    <row r="532" spans="2:2" x14ac:dyDescent="0.2">
      <c r="B532" s="30"/>
    </row>
    <row r="533" spans="2:2" x14ac:dyDescent="0.2">
      <c r="B533" s="30"/>
    </row>
    <row r="534" spans="2:2" x14ac:dyDescent="0.2">
      <c r="B534" s="30"/>
    </row>
    <row r="535" spans="2:2" x14ac:dyDescent="0.2">
      <c r="B535" s="30"/>
    </row>
    <row r="536" spans="2:2" x14ac:dyDescent="0.2">
      <c r="B536" s="30"/>
    </row>
    <row r="537" spans="2:2" x14ac:dyDescent="0.2">
      <c r="B537" s="30"/>
    </row>
    <row r="538" spans="2:2" x14ac:dyDescent="0.2">
      <c r="B538" s="30"/>
    </row>
    <row r="539" spans="2:2" x14ac:dyDescent="0.2">
      <c r="B539" s="30"/>
    </row>
    <row r="540" spans="2:2" x14ac:dyDescent="0.2">
      <c r="B540" s="30"/>
    </row>
    <row r="541" spans="2:2" x14ac:dyDescent="0.2">
      <c r="B541" s="30"/>
    </row>
    <row r="542" spans="2:2" x14ac:dyDescent="0.2">
      <c r="B542" s="30"/>
    </row>
    <row r="543" spans="2:2" x14ac:dyDescent="0.2">
      <c r="B543" s="30"/>
    </row>
    <row r="544" spans="2:2" x14ac:dyDescent="0.2">
      <c r="B544" s="30"/>
    </row>
    <row r="545" spans="2:2" x14ac:dyDescent="0.2">
      <c r="B545" s="30"/>
    </row>
    <row r="546" spans="2:2" x14ac:dyDescent="0.2">
      <c r="B546" s="30"/>
    </row>
    <row r="547" spans="2:2" x14ac:dyDescent="0.2">
      <c r="B547" s="30"/>
    </row>
    <row r="548" spans="2:2" x14ac:dyDescent="0.2">
      <c r="B548" s="30"/>
    </row>
    <row r="549" spans="2:2" x14ac:dyDescent="0.2">
      <c r="B549" s="30"/>
    </row>
    <row r="550" spans="2:2" x14ac:dyDescent="0.2">
      <c r="B550" s="30"/>
    </row>
    <row r="551" spans="2:2" x14ac:dyDescent="0.2">
      <c r="B551" s="30"/>
    </row>
    <row r="552" spans="2:2" x14ac:dyDescent="0.2">
      <c r="B552" s="30"/>
    </row>
    <row r="553" spans="2:2" x14ac:dyDescent="0.2">
      <c r="B553" s="30"/>
    </row>
    <row r="554" spans="2:2" x14ac:dyDescent="0.2">
      <c r="B554" s="30"/>
    </row>
    <row r="555" spans="2:2" x14ac:dyDescent="0.2">
      <c r="B555" s="30"/>
    </row>
    <row r="556" spans="2:2" x14ac:dyDescent="0.2">
      <c r="B556" s="30"/>
    </row>
    <row r="557" spans="2:2" x14ac:dyDescent="0.2">
      <c r="B557" s="30"/>
    </row>
    <row r="558" spans="2:2" x14ac:dyDescent="0.2">
      <c r="B558" s="30"/>
    </row>
    <row r="559" spans="2:2" x14ac:dyDescent="0.2">
      <c r="B559" s="30"/>
    </row>
    <row r="560" spans="2:2" x14ac:dyDescent="0.2">
      <c r="B560" s="30"/>
    </row>
    <row r="561" spans="2:2" x14ac:dyDescent="0.2">
      <c r="B561" s="30"/>
    </row>
    <row r="562" spans="2:2" x14ac:dyDescent="0.2">
      <c r="B562" s="30"/>
    </row>
    <row r="563" spans="2:2" x14ac:dyDescent="0.2">
      <c r="B563" s="30"/>
    </row>
    <row r="564" spans="2:2" x14ac:dyDescent="0.2">
      <c r="B564" s="30"/>
    </row>
    <row r="565" spans="2:2" x14ac:dyDescent="0.2">
      <c r="B565" s="30"/>
    </row>
    <row r="566" spans="2:2" x14ac:dyDescent="0.2">
      <c r="B566" s="30"/>
    </row>
    <row r="567" spans="2:2" x14ac:dyDescent="0.2">
      <c r="B567" s="30"/>
    </row>
    <row r="568" spans="2:2" x14ac:dyDescent="0.2">
      <c r="B568" s="30"/>
    </row>
    <row r="569" spans="2:2" x14ac:dyDescent="0.2">
      <c r="B569" s="30"/>
    </row>
    <row r="570" spans="2:2" x14ac:dyDescent="0.2">
      <c r="B570" s="30"/>
    </row>
    <row r="571" spans="2:2" x14ac:dyDescent="0.2">
      <c r="B571" s="30"/>
    </row>
    <row r="572" spans="2:2" x14ac:dyDescent="0.2">
      <c r="B572" s="30"/>
    </row>
    <row r="573" spans="2:2" x14ac:dyDescent="0.2">
      <c r="B573" s="30"/>
    </row>
    <row r="574" spans="2:2" x14ac:dyDescent="0.2">
      <c r="B574" s="30"/>
    </row>
    <row r="575" spans="2:2" x14ac:dyDescent="0.2">
      <c r="B575" s="30"/>
    </row>
    <row r="576" spans="2:2" x14ac:dyDescent="0.2">
      <c r="B576" s="30"/>
    </row>
    <row r="577" spans="2:2" x14ac:dyDescent="0.2">
      <c r="B577" s="30"/>
    </row>
    <row r="578" spans="2:2" x14ac:dyDescent="0.2">
      <c r="B578" s="30"/>
    </row>
    <row r="579" spans="2:2" x14ac:dyDescent="0.2">
      <c r="B579" s="30"/>
    </row>
    <row r="580" spans="2:2" x14ac:dyDescent="0.2">
      <c r="B580" s="30"/>
    </row>
    <row r="581" spans="2:2" x14ac:dyDescent="0.2">
      <c r="B581" s="30"/>
    </row>
    <row r="582" spans="2:2" x14ac:dyDescent="0.2">
      <c r="B582" s="30"/>
    </row>
    <row r="583" spans="2:2" x14ac:dyDescent="0.2">
      <c r="B583" s="30"/>
    </row>
    <row r="584" spans="2:2" x14ac:dyDescent="0.2">
      <c r="B584" s="30"/>
    </row>
    <row r="585" spans="2:2" x14ac:dyDescent="0.2">
      <c r="B585" s="30"/>
    </row>
    <row r="586" spans="2:2" x14ac:dyDescent="0.2">
      <c r="B586" s="30"/>
    </row>
    <row r="587" spans="2:2" x14ac:dyDescent="0.2">
      <c r="B587" s="30"/>
    </row>
    <row r="588" spans="2:2" x14ac:dyDescent="0.2">
      <c r="B588" s="30"/>
    </row>
    <row r="589" spans="2:2" x14ac:dyDescent="0.2">
      <c r="B589" s="30"/>
    </row>
    <row r="590" spans="2:2" x14ac:dyDescent="0.2">
      <c r="B590" s="30"/>
    </row>
    <row r="591" spans="2:2" x14ac:dyDescent="0.2">
      <c r="B591" s="30"/>
    </row>
    <row r="592" spans="2:2" x14ac:dyDescent="0.2">
      <c r="B592" s="30"/>
    </row>
    <row r="593" spans="2:2" x14ac:dyDescent="0.2">
      <c r="B593" s="30"/>
    </row>
    <row r="594" spans="2:2" x14ac:dyDescent="0.2">
      <c r="B594" s="30"/>
    </row>
    <row r="595" spans="2:2" x14ac:dyDescent="0.2">
      <c r="B595" s="30"/>
    </row>
    <row r="596" spans="2:2" x14ac:dyDescent="0.2">
      <c r="B596" s="30"/>
    </row>
    <row r="597" spans="2:2" x14ac:dyDescent="0.2">
      <c r="B597" s="30"/>
    </row>
    <row r="598" spans="2:2" x14ac:dyDescent="0.2">
      <c r="B598" s="30"/>
    </row>
    <row r="599" spans="2:2" x14ac:dyDescent="0.2">
      <c r="B599" s="30"/>
    </row>
    <row r="600" spans="2:2" x14ac:dyDescent="0.2">
      <c r="B600" s="30"/>
    </row>
    <row r="601" spans="2:2" x14ac:dyDescent="0.2">
      <c r="B601" s="30"/>
    </row>
    <row r="602" spans="2:2" x14ac:dyDescent="0.2">
      <c r="B602" s="30"/>
    </row>
    <row r="603" spans="2:2" x14ac:dyDescent="0.2">
      <c r="B603" s="30"/>
    </row>
    <row r="604" spans="2:2" x14ac:dyDescent="0.2">
      <c r="B604" s="30"/>
    </row>
    <row r="605" spans="2:2" x14ac:dyDescent="0.2">
      <c r="B605" s="30"/>
    </row>
    <row r="606" spans="2:2" x14ac:dyDescent="0.2">
      <c r="B606" s="30"/>
    </row>
    <row r="607" spans="2:2" x14ac:dyDescent="0.2">
      <c r="B607" s="30"/>
    </row>
    <row r="608" spans="2:2" x14ac:dyDescent="0.2">
      <c r="B608" s="30"/>
    </row>
    <row r="609" spans="2:2" x14ac:dyDescent="0.2">
      <c r="B609" s="30"/>
    </row>
    <row r="610" spans="2:2" x14ac:dyDescent="0.2">
      <c r="B610" s="30"/>
    </row>
    <row r="611" spans="2:2" x14ac:dyDescent="0.2">
      <c r="B611" s="30"/>
    </row>
    <row r="612" spans="2:2" x14ac:dyDescent="0.2">
      <c r="B612" s="30"/>
    </row>
    <row r="613" spans="2:2" x14ac:dyDescent="0.2">
      <c r="B613" s="30"/>
    </row>
    <row r="614" spans="2:2" x14ac:dyDescent="0.2">
      <c r="B614" s="30"/>
    </row>
    <row r="615" spans="2:2" x14ac:dyDescent="0.2">
      <c r="B615" s="30"/>
    </row>
    <row r="616" spans="2:2" x14ac:dyDescent="0.2">
      <c r="B616" s="30"/>
    </row>
    <row r="617" spans="2:2" x14ac:dyDescent="0.2">
      <c r="B617" s="30"/>
    </row>
    <row r="618" spans="2:2" x14ac:dyDescent="0.2">
      <c r="B618" s="30"/>
    </row>
    <row r="619" spans="2:2" x14ac:dyDescent="0.2">
      <c r="B619" s="30"/>
    </row>
    <row r="620" spans="2:2" x14ac:dyDescent="0.2">
      <c r="B620" s="30"/>
    </row>
    <row r="621" spans="2:2" x14ac:dyDescent="0.2">
      <c r="B621" s="30"/>
    </row>
    <row r="622" spans="2:2" x14ac:dyDescent="0.2">
      <c r="B622" s="30"/>
    </row>
    <row r="623" spans="2:2" x14ac:dyDescent="0.2">
      <c r="B623" s="30"/>
    </row>
    <row r="624" spans="2:2" x14ac:dyDescent="0.2">
      <c r="B624" s="30"/>
    </row>
    <row r="625" spans="2:2" x14ac:dyDescent="0.2">
      <c r="B625" s="30"/>
    </row>
    <row r="626" spans="2:2" x14ac:dyDescent="0.2">
      <c r="B626" s="30"/>
    </row>
    <row r="627" spans="2:2" x14ac:dyDescent="0.2">
      <c r="B627" s="30"/>
    </row>
    <row r="628" spans="2:2" x14ac:dyDescent="0.2">
      <c r="B628" s="30"/>
    </row>
    <row r="629" spans="2:2" x14ac:dyDescent="0.2">
      <c r="B629" s="30"/>
    </row>
    <row r="630" spans="2:2" x14ac:dyDescent="0.2">
      <c r="B630" s="30"/>
    </row>
    <row r="631" spans="2:2" x14ac:dyDescent="0.2">
      <c r="B631" s="30"/>
    </row>
    <row r="632" spans="2:2" x14ac:dyDescent="0.2">
      <c r="B632" s="30"/>
    </row>
    <row r="633" spans="2:2" x14ac:dyDescent="0.2">
      <c r="B633" s="30"/>
    </row>
    <row r="634" spans="2:2" x14ac:dyDescent="0.2">
      <c r="B634" s="30"/>
    </row>
    <row r="635" spans="2:2" x14ac:dyDescent="0.2">
      <c r="B635" s="30"/>
    </row>
    <row r="636" spans="2:2" x14ac:dyDescent="0.2">
      <c r="B636" s="30"/>
    </row>
    <row r="637" spans="2:2" x14ac:dyDescent="0.2">
      <c r="B637" s="30"/>
    </row>
    <row r="638" spans="2:2" x14ac:dyDescent="0.2">
      <c r="B638" s="30"/>
    </row>
    <row r="639" spans="2:2" x14ac:dyDescent="0.2">
      <c r="B639" s="30"/>
    </row>
    <row r="640" spans="2:2" x14ac:dyDescent="0.2">
      <c r="B640" s="30"/>
    </row>
    <row r="641" spans="2:2" x14ac:dyDescent="0.2">
      <c r="B641" s="30"/>
    </row>
    <row r="642" spans="2:2" x14ac:dyDescent="0.2">
      <c r="B642" s="30"/>
    </row>
    <row r="643" spans="2:2" x14ac:dyDescent="0.2">
      <c r="B643" s="30"/>
    </row>
    <row r="644" spans="2:2" x14ac:dyDescent="0.2">
      <c r="B644" s="30"/>
    </row>
    <row r="645" spans="2:2" x14ac:dyDescent="0.2">
      <c r="B645" s="30"/>
    </row>
    <row r="646" spans="2:2" x14ac:dyDescent="0.2">
      <c r="B646" s="30"/>
    </row>
    <row r="647" spans="2:2" x14ac:dyDescent="0.2">
      <c r="B647" s="30"/>
    </row>
    <row r="648" spans="2:2" x14ac:dyDescent="0.2">
      <c r="B648" s="30"/>
    </row>
    <row r="649" spans="2:2" x14ac:dyDescent="0.2">
      <c r="B649" s="30"/>
    </row>
    <row r="650" spans="2:2" x14ac:dyDescent="0.2">
      <c r="B650" s="30"/>
    </row>
    <row r="651" spans="2:2" x14ac:dyDescent="0.2">
      <c r="B651" s="30"/>
    </row>
    <row r="652" spans="2:2" x14ac:dyDescent="0.2">
      <c r="B652" s="30"/>
    </row>
    <row r="653" spans="2:2" x14ac:dyDescent="0.2">
      <c r="B653" s="30"/>
    </row>
    <row r="654" spans="2:2" x14ac:dyDescent="0.2">
      <c r="B654" s="30"/>
    </row>
    <row r="655" spans="2:2" x14ac:dyDescent="0.2">
      <c r="B655" s="30"/>
    </row>
    <row r="656" spans="2:2" x14ac:dyDescent="0.2">
      <c r="B656" s="30"/>
    </row>
    <row r="657" spans="2:2" x14ac:dyDescent="0.2">
      <c r="B657" s="30"/>
    </row>
    <row r="658" spans="2:2" x14ac:dyDescent="0.2">
      <c r="B658" s="30"/>
    </row>
    <row r="659" spans="2:2" x14ac:dyDescent="0.2">
      <c r="B659" s="30"/>
    </row>
    <row r="660" spans="2:2" x14ac:dyDescent="0.2">
      <c r="B660" s="30"/>
    </row>
    <row r="661" spans="2:2" x14ac:dyDescent="0.2">
      <c r="B661" s="30"/>
    </row>
    <row r="662" spans="2:2" x14ac:dyDescent="0.2">
      <c r="B662" s="30"/>
    </row>
    <row r="663" spans="2:2" x14ac:dyDescent="0.2">
      <c r="B663" s="30"/>
    </row>
    <row r="664" spans="2:2" x14ac:dyDescent="0.2">
      <c r="B664" s="30"/>
    </row>
    <row r="665" spans="2:2" x14ac:dyDescent="0.2">
      <c r="B665" s="30"/>
    </row>
    <row r="666" spans="2:2" x14ac:dyDescent="0.2">
      <c r="B666" s="30"/>
    </row>
    <row r="667" spans="2:2" x14ac:dyDescent="0.2">
      <c r="B667" s="30"/>
    </row>
    <row r="668" spans="2:2" x14ac:dyDescent="0.2">
      <c r="B668" s="30"/>
    </row>
    <row r="669" spans="2:2" x14ac:dyDescent="0.2">
      <c r="B669" s="30"/>
    </row>
    <row r="670" spans="2:2" x14ac:dyDescent="0.2">
      <c r="B670" s="30"/>
    </row>
    <row r="671" spans="2:2" x14ac:dyDescent="0.2">
      <c r="B671" s="30"/>
    </row>
    <row r="672" spans="2:2" x14ac:dyDescent="0.2">
      <c r="B672" s="30"/>
    </row>
    <row r="673" spans="2:2" x14ac:dyDescent="0.2">
      <c r="B673" s="30"/>
    </row>
    <row r="674" spans="2:2" x14ac:dyDescent="0.2">
      <c r="B674" s="30"/>
    </row>
    <row r="675" spans="2:2" x14ac:dyDescent="0.2">
      <c r="B675" s="30"/>
    </row>
    <row r="676" spans="2:2" x14ac:dyDescent="0.2">
      <c r="B676" s="30"/>
    </row>
    <row r="677" spans="2:2" x14ac:dyDescent="0.2">
      <c r="B677" s="30"/>
    </row>
    <row r="678" spans="2:2" x14ac:dyDescent="0.2">
      <c r="B678" s="30"/>
    </row>
    <row r="679" spans="2:2" x14ac:dyDescent="0.2">
      <c r="B679" s="30"/>
    </row>
    <row r="680" spans="2:2" x14ac:dyDescent="0.2">
      <c r="B680" s="30"/>
    </row>
    <row r="681" spans="2:2" x14ac:dyDescent="0.2">
      <c r="B681" s="30"/>
    </row>
    <row r="682" spans="2:2" x14ac:dyDescent="0.2">
      <c r="B682" s="30"/>
    </row>
    <row r="683" spans="2:2" x14ac:dyDescent="0.2">
      <c r="B683" s="30"/>
    </row>
    <row r="684" spans="2:2" x14ac:dyDescent="0.2">
      <c r="B684" s="30"/>
    </row>
    <row r="685" spans="2:2" x14ac:dyDescent="0.2">
      <c r="B685" s="30"/>
    </row>
    <row r="686" spans="2:2" x14ac:dyDescent="0.2">
      <c r="B686" s="30"/>
    </row>
    <row r="687" spans="2:2" x14ac:dyDescent="0.2">
      <c r="B687" s="30"/>
    </row>
    <row r="688" spans="2:2" x14ac:dyDescent="0.2">
      <c r="B688" s="30"/>
    </row>
    <row r="689" spans="2:2" x14ac:dyDescent="0.2">
      <c r="B689" s="30"/>
    </row>
    <row r="690" spans="2:2" x14ac:dyDescent="0.2">
      <c r="B690" s="30"/>
    </row>
    <row r="691" spans="2:2" x14ac:dyDescent="0.2">
      <c r="B691" s="30"/>
    </row>
    <row r="692" spans="2:2" x14ac:dyDescent="0.2">
      <c r="B692" s="30"/>
    </row>
    <row r="693" spans="2:2" x14ac:dyDescent="0.2">
      <c r="B693" s="30"/>
    </row>
    <row r="694" spans="2:2" x14ac:dyDescent="0.2">
      <c r="B694" s="30"/>
    </row>
    <row r="695" spans="2:2" x14ac:dyDescent="0.2">
      <c r="B695" s="30"/>
    </row>
    <row r="696" spans="2:2" x14ac:dyDescent="0.2">
      <c r="B696" s="30"/>
    </row>
    <row r="697" spans="2:2" x14ac:dyDescent="0.2">
      <c r="B697" s="30"/>
    </row>
    <row r="698" spans="2:2" x14ac:dyDescent="0.2">
      <c r="B698" s="30"/>
    </row>
    <row r="699" spans="2:2" x14ac:dyDescent="0.2">
      <c r="B699" s="30"/>
    </row>
    <row r="700" spans="2:2" x14ac:dyDescent="0.2">
      <c r="B700" s="30"/>
    </row>
    <row r="701" spans="2:2" x14ac:dyDescent="0.2">
      <c r="B701" s="30"/>
    </row>
    <row r="702" spans="2:2" x14ac:dyDescent="0.2">
      <c r="B702" s="30"/>
    </row>
    <row r="703" spans="2:2" x14ac:dyDescent="0.2">
      <c r="B703" s="30"/>
    </row>
    <row r="704" spans="2:2" x14ac:dyDescent="0.2">
      <c r="B704" s="30"/>
    </row>
    <row r="705" spans="2:2" x14ac:dyDescent="0.2">
      <c r="B705" s="30"/>
    </row>
    <row r="706" spans="2:2" x14ac:dyDescent="0.2">
      <c r="B706" s="30"/>
    </row>
    <row r="707" spans="2:2" x14ac:dyDescent="0.2">
      <c r="B707" s="30"/>
    </row>
    <row r="708" spans="2:2" x14ac:dyDescent="0.2">
      <c r="B708" s="30"/>
    </row>
    <row r="709" spans="2:2" x14ac:dyDescent="0.2">
      <c r="B709" s="30"/>
    </row>
    <row r="710" spans="2:2" x14ac:dyDescent="0.2">
      <c r="B710" s="30"/>
    </row>
    <row r="711" spans="2:2" x14ac:dyDescent="0.2">
      <c r="B711" s="30"/>
    </row>
    <row r="712" spans="2:2" x14ac:dyDescent="0.2">
      <c r="B712" s="30"/>
    </row>
    <row r="713" spans="2:2" x14ac:dyDescent="0.2">
      <c r="B713" s="30"/>
    </row>
    <row r="714" spans="2:2" x14ac:dyDescent="0.2">
      <c r="B714" s="30"/>
    </row>
    <row r="715" spans="2:2" x14ac:dyDescent="0.2">
      <c r="B715" s="30"/>
    </row>
    <row r="716" spans="2:2" x14ac:dyDescent="0.2">
      <c r="B716" s="30"/>
    </row>
    <row r="717" spans="2:2" x14ac:dyDescent="0.2">
      <c r="B717" s="30"/>
    </row>
    <row r="718" spans="2:2" x14ac:dyDescent="0.2">
      <c r="B718" s="30"/>
    </row>
    <row r="719" spans="2:2" x14ac:dyDescent="0.2">
      <c r="B719" s="30"/>
    </row>
    <row r="720" spans="2:2" x14ac:dyDescent="0.2">
      <c r="B720" s="30"/>
    </row>
    <row r="721" spans="2:2" x14ac:dyDescent="0.2">
      <c r="B721" s="30"/>
    </row>
    <row r="722" spans="2:2" x14ac:dyDescent="0.2">
      <c r="B722" s="30"/>
    </row>
    <row r="723" spans="2:2" x14ac:dyDescent="0.2">
      <c r="B723" s="30"/>
    </row>
    <row r="724" spans="2:2" x14ac:dyDescent="0.2">
      <c r="B724" s="30"/>
    </row>
    <row r="725" spans="2:2" x14ac:dyDescent="0.2">
      <c r="B725" s="30"/>
    </row>
    <row r="726" spans="2:2" x14ac:dyDescent="0.2">
      <c r="B726" s="30"/>
    </row>
    <row r="727" spans="2:2" x14ac:dyDescent="0.2">
      <c r="B727" s="30"/>
    </row>
    <row r="728" spans="2:2" x14ac:dyDescent="0.2">
      <c r="B728" s="30"/>
    </row>
    <row r="729" spans="2:2" x14ac:dyDescent="0.2">
      <c r="B729" s="30"/>
    </row>
    <row r="730" spans="2:2" x14ac:dyDescent="0.2">
      <c r="B730" s="30"/>
    </row>
    <row r="731" spans="2:2" x14ac:dyDescent="0.2">
      <c r="B731" s="30"/>
    </row>
    <row r="732" spans="2:2" x14ac:dyDescent="0.2">
      <c r="B732" s="30"/>
    </row>
    <row r="733" spans="2:2" x14ac:dyDescent="0.2">
      <c r="B733" s="30"/>
    </row>
    <row r="734" spans="2:2" x14ac:dyDescent="0.2">
      <c r="B734" s="30"/>
    </row>
    <row r="735" spans="2:2" x14ac:dyDescent="0.2">
      <c r="B735" s="30"/>
    </row>
    <row r="736" spans="2:2" x14ac:dyDescent="0.2">
      <c r="B736" s="30"/>
    </row>
    <row r="737" spans="2:2" x14ac:dyDescent="0.2">
      <c r="B737" s="30"/>
    </row>
    <row r="738" spans="2:2" x14ac:dyDescent="0.2">
      <c r="B738" s="30"/>
    </row>
    <row r="739" spans="2:2" x14ac:dyDescent="0.2">
      <c r="B739" s="30"/>
    </row>
    <row r="740" spans="2:2" x14ac:dyDescent="0.2">
      <c r="B740" s="30"/>
    </row>
    <row r="741" spans="2:2" x14ac:dyDescent="0.2">
      <c r="B741" s="30"/>
    </row>
    <row r="742" spans="2:2" x14ac:dyDescent="0.2">
      <c r="B742" s="30"/>
    </row>
    <row r="743" spans="2:2" x14ac:dyDescent="0.2">
      <c r="B743" s="30"/>
    </row>
    <row r="744" spans="2:2" x14ac:dyDescent="0.2">
      <c r="B744" s="30"/>
    </row>
    <row r="745" spans="2:2" x14ac:dyDescent="0.2">
      <c r="B745" s="30"/>
    </row>
    <row r="746" spans="2:2" x14ac:dyDescent="0.2">
      <c r="B746" s="30"/>
    </row>
    <row r="747" spans="2:2" x14ac:dyDescent="0.2">
      <c r="B747" s="30"/>
    </row>
    <row r="748" spans="2:2" x14ac:dyDescent="0.2">
      <c r="B748" s="30"/>
    </row>
    <row r="749" spans="2:2" x14ac:dyDescent="0.2">
      <c r="B749" s="30"/>
    </row>
    <row r="750" spans="2:2" x14ac:dyDescent="0.2">
      <c r="B750" s="30"/>
    </row>
    <row r="751" spans="2:2" x14ac:dyDescent="0.2">
      <c r="B751" s="30"/>
    </row>
    <row r="752" spans="2:2" x14ac:dyDescent="0.2">
      <c r="B752" s="30"/>
    </row>
    <row r="753" spans="2:2" x14ac:dyDescent="0.2">
      <c r="B753" s="30"/>
    </row>
    <row r="754" spans="2:2" x14ac:dyDescent="0.2">
      <c r="B754" s="30"/>
    </row>
    <row r="755" spans="2:2" x14ac:dyDescent="0.2">
      <c r="B755" s="30"/>
    </row>
    <row r="756" spans="2:2" x14ac:dyDescent="0.2">
      <c r="B756" s="30"/>
    </row>
    <row r="757" spans="2:2" x14ac:dyDescent="0.2">
      <c r="B757" s="30"/>
    </row>
    <row r="758" spans="2:2" x14ac:dyDescent="0.2">
      <c r="B758" s="30"/>
    </row>
    <row r="759" spans="2:2" x14ac:dyDescent="0.2">
      <c r="B759" s="30"/>
    </row>
    <row r="760" spans="2:2" x14ac:dyDescent="0.2">
      <c r="B760" s="30"/>
    </row>
    <row r="761" spans="2:2" x14ac:dyDescent="0.2">
      <c r="B761" s="30"/>
    </row>
    <row r="762" spans="2:2" x14ac:dyDescent="0.2">
      <c r="B762" s="30"/>
    </row>
    <row r="763" spans="2:2" x14ac:dyDescent="0.2">
      <c r="B763" s="30"/>
    </row>
    <row r="764" spans="2:2" x14ac:dyDescent="0.2">
      <c r="B764" s="30"/>
    </row>
    <row r="765" spans="2:2" x14ac:dyDescent="0.2">
      <c r="B765" s="30"/>
    </row>
    <row r="766" spans="2:2" x14ac:dyDescent="0.2">
      <c r="B766" s="30"/>
    </row>
    <row r="767" spans="2:2" x14ac:dyDescent="0.2">
      <c r="B767" s="30"/>
    </row>
    <row r="768" spans="2:2" x14ac:dyDescent="0.2">
      <c r="B768" s="30"/>
    </row>
    <row r="769" spans="2:2" x14ac:dyDescent="0.2">
      <c r="B769" s="30"/>
    </row>
    <row r="770" spans="2:2" x14ac:dyDescent="0.2">
      <c r="B770" s="30"/>
    </row>
    <row r="771" spans="2:2" x14ac:dyDescent="0.2">
      <c r="B771" s="30"/>
    </row>
    <row r="772" spans="2:2" x14ac:dyDescent="0.2">
      <c r="B772" s="30"/>
    </row>
    <row r="773" spans="2:2" x14ac:dyDescent="0.2">
      <c r="B773" s="30"/>
    </row>
    <row r="774" spans="2:2" x14ac:dyDescent="0.2">
      <c r="B774" s="30"/>
    </row>
    <row r="775" spans="2:2" x14ac:dyDescent="0.2">
      <c r="B775" s="30"/>
    </row>
    <row r="776" spans="2:2" x14ac:dyDescent="0.2">
      <c r="B776" s="30"/>
    </row>
    <row r="777" spans="2:2" x14ac:dyDescent="0.2">
      <c r="B777" s="30"/>
    </row>
    <row r="778" spans="2:2" x14ac:dyDescent="0.2">
      <c r="B778" s="30"/>
    </row>
    <row r="779" spans="2:2" x14ac:dyDescent="0.2">
      <c r="B779" s="30"/>
    </row>
    <row r="780" spans="2:2" x14ac:dyDescent="0.2">
      <c r="B780" s="30"/>
    </row>
    <row r="781" spans="2:2" x14ac:dyDescent="0.2">
      <c r="B781" s="30"/>
    </row>
    <row r="782" spans="2:2" x14ac:dyDescent="0.2">
      <c r="B782" s="30"/>
    </row>
    <row r="783" spans="2:2" x14ac:dyDescent="0.2">
      <c r="B783" s="30"/>
    </row>
    <row r="784" spans="2:2" x14ac:dyDescent="0.2">
      <c r="B784" s="30"/>
    </row>
    <row r="785" spans="2:2" x14ac:dyDescent="0.2">
      <c r="B785" s="30"/>
    </row>
    <row r="786" spans="2:2" x14ac:dyDescent="0.2">
      <c r="B786" s="30"/>
    </row>
    <row r="787" spans="2:2" x14ac:dyDescent="0.2">
      <c r="B787" s="30"/>
    </row>
    <row r="788" spans="2:2" x14ac:dyDescent="0.2">
      <c r="B788" s="30"/>
    </row>
    <row r="789" spans="2:2" x14ac:dyDescent="0.2">
      <c r="B789" s="30"/>
    </row>
    <row r="790" spans="2:2" x14ac:dyDescent="0.2">
      <c r="B790" s="30"/>
    </row>
    <row r="791" spans="2:2" x14ac:dyDescent="0.2">
      <c r="B791" s="30"/>
    </row>
    <row r="792" spans="2:2" x14ac:dyDescent="0.2">
      <c r="B792" s="30"/>
    </row>
    <row r="793" spans="2:2" x14ac:dyDescent="0.2">
      <c r="B793" s="30"/>
    </row>
    <row r="794" spans="2:2" x14ac:dyDescent="0.2">
      <c r="B794" s="30"/>
    </row>
    <row r="795" spans="2:2" x14ac:dyDescent="0.2">
      <c r="B795" s="30"/>
    </row>
    <row r="796" spans="2:2" x14ac:dyDescent="0.2">
      <c r="B796" s="30"/>
    </row>
    <row r="797" spans="2:2" x14ac:dyDescent="0.2">
      <c r="B797" s="30"/>
    </row>
    <row r="798" spans="2:2" x14ac:dyDescent="0.2">
      <c r="B798" s="30"/>
    </row>
    <row r="799" spans="2:2" x14ac:dyDescent="0.2">
      <c r="B799" s="30"/>
    </row>
    <row r="800" spans="2:2" x14ac:dyDescent="0.2">
      <c r="B800" s="30"/>
    </row>
    <row r="801" spans="2:2" x14ac:dyDescent="0.2">
      <c r="B801" s="30"/>
    </row>
    <row r="802" spans="2:2" x14ac:dyDescent="0.2">
      <c r="B802" s="30"/>
    </row>
    <row r="803" spans="2:2" x14ac:dyDescent="0.2">
      <c r="B803" s="30"/>
    </row>
    <row r="804" spans="2:2" x14ac:dyDescent="0.2">
      <c r="B804" s="30"/>
    </row>
    <row r="805" spans="2:2" x14ac:dyDescent="0.2">
      <c r="B805" s="30"/>
    </row>
    <row r="806" spans="2:2" x14ac:dyDescent="0.2">
      <c r="B806" s="30"/>
    </row>
    <row r="807" spans="2:2" x14ac:dyDescent="0.2">
      <c r="B807" s="30"/>
    </row>
    <row r="808" spans="2:2" x14ac:dyDescent="0.2">
      <c r="B808" s="30"/>
    </row>
    <row r="809" spans="2:2" x14ac:dyDescent="0.2">
      <c r="B809" s="30"/>
    </row>
    <row r="810" spans="2:2" x14ac:dyDescent="0.2">
      <c r="B810" s="30"/>
    </row>
    <row r="811" spans="2:2" x14ac:dyDescent="0.2">
      <c r="B811" s="30"/>
    </row>
    <row r="812" spans="2:2" x14ac:dyDescent="0.2">
      <c r="B812" s="30"/>
    </row>
    <row r="813" spans="2:2" x14ac:dyDescent="0.2">
      <c r="B813" s="30"/>
    </row>
    <row r="814" spans="2:2" x14ac:dyDescent="0.2">
      <c r="B814" s="30"/>
    </row>
    <row r="815" spans="2:2" x14ac:dyDescent="0.2">
      <c r="B815" s="30"/>
    </row>
    <row r="816" spans="2:2" x14ac:dyDescent="0.2">
      <c r="B816" s="30"/>
    </row>
    <row r="817" spans="2:2" x14ac:dyDescent="0.2">
      <c r="B817" s="30"/>
    </row>
    <row r="818" spans="2:2" x14ac:dyDescent="0.2">
      <c r="B818" s="30"/>
    </row>
    <row r="819" spans="2:2" x14ac:dyDescent="0.2">
      <c r="B819" s="30"/>
    </row>
    <row r="820" spans="2:2" x14ac:dyDescent="0.2">
      <c r="B820" s="30"/>
    </row>
    <row r="821" spans="2:2" x14ac:dyDescent="0.2">
      <c r="B821" s="30"/>
    </row>
    <row r="822" spans="2:2" x14ac:dyDescent="0.2">
      <c r="B822" s="30"/>
    </row>
    <row r="823" spans="2:2" x14ac:dyDescent="0.2">
      <c r="B823" s="30"/>
    </row>
    <row r="824" spans="2:2" x14ac:dyDescent="0.2">
      <c r="B824" s="30"/>
    </row>
    <row r="825" spans="2:2" x14ac:dyDescent="0.2">
      <c r="B825" s="30"/>
    </row>
    <row r="826" spans="2:2" x14ac:dyDescent="0.2">
      <c r="B826" s="30"/>
    </row>
    <row r="827" spans="2:2" x14ac:dyDescent="0.2">
      <c r="B827" s="30"/>
    </row>
    <row r="828" spans="2:2" x14ac:dyDescent="0.2">
      <c r="B828" s="30"/>
    </row>
    <row r="829" spans="2:2" x14ac:dyDescent="0.2">
      <c r="B829" s="30"/>
    </row>
    <row r="830" spans="2:2" x14ac:dyDescent="0.2">
      <c r="B830" s="30"/>
    </row>
    <row r="831" spans="2:2" x14ac:dyDescent="0.2">
      <c r="B831" s="30"/>
    </row>
    <row r="832" spans="2:2" x14ac:dyDescent="0.2">
      <c r="B832" s="30"/>
    </row>
    <row r="833" spans="2:2" x14ac:dyDescent="0.2">
      <c r="B833" s="30"/>
    </row>
    <row r="834" spans="2:2" x14ac:dyDescent="0.2">
      <c r="B834" s="30"/>
    </row>
    <row r="835" spans="2:2" x14ac:dyDescent="0.2">
      <c r="B835" s="30"/>
    </row>
    <row r="836" spans="2:2" x14ac:dyDescent="0.2">
      <c r="B836" s="30"/>
    </row>
    <row r="837" spans="2:2" x14ac:dyDescent="0.2">
      <c r="B837" s="30"/>
    </row>
    <row r="838" spans="2:2" x14ac:dyDescent="0.2">
      <c r="B838" s="30"/>
    </row>
    <row r="839" spans="2:2" x14ac:dyDescent="0.2">
      <c r="B839" s="30"/>
    </row>
    <row r="840" spans="2:2" x14ac:dyDescent="0.2">
      <c r="B840" s="30"/>
    </row>
    <row r="841" spans="2:2" x14ac:dyDescent="0.2">
      <c r="B841" s="30"/>
    </row>
    <row r="842" spans="2:2" x14ac:dyDescent="0.2">
      <c r="B842" s="30"/>
    </row>
    <row r="843" spans="2:2" x14ac:dyDescent="0.2">
      <c r="B843" s="30"/>
    </row>
    <row r="844" spans="2:2" x14ac:dyDescent="0.2">
      <c r="B844" s="30"/>
    </row>
    <row r="845" spans="2:2" x14ac:dyDescent="0.2">
      <c r="B845" s="30"/>
    </row>
    <row r="846" spans="2:2" x14ac:dyDescent="0.2">
      <c r="B846" s="30"/>
    </row>
    <row r="847" spans="2:2" x14ac:dyDescent="0.2">
      <c r="B847" s="30"/>
    </row>
    <row r="848" spans="2:2" x14ac:dyDescent="0.2">
      <c r="B848" s="30"/>
    </row>
    <row r="849" spans="2:2" x14ac:dyDescent="0.2">
      <c r="B849" s="30"/>
    </row>
    <row r="850" spans="2:2" x14ac:dyDescent="0.2">
      <c r="B850" s="30"/>
    </row>
    <row r="851" spans="2:2" x14ac:dyDescent="0.2">
      <c r="B851" s="30"/>
    </row>
    <row r="852" spans="2:2" x14ac:dyDescent="0.2">
      <c r="B852" s="30"/>
    </row>
    <row r="853" spans="2:2" x14ac:dyDescent="0.2">
      <c r="B853" s="30"/>
    </row>
    <row r="854" spans="2:2" x14ac:dyDescent="0.2">
      <c r="B854" s="30"/>
    </row>
    <row r="855" spans="2:2" x14ac:dyDescent="0.2">
      <c r="B855" s="30"/>
    </row>
    <row r="856" spans="2:2" x14ac:dyDescent="0.2">
      <c r="B856" s="30"/>
    </row>
    <row r="857" spans="2:2" x14ac:dyDescent="0.2">
      <c r="B857" s="30"/>
    </row>
    <row r="858" spans="2:2" x14ac:dyDescent="0.2">
      <c r="B858" s="30"/>
    </row>
    <row r="859" spans="2:2" x14ac:dyDescent="0.2">
      <c r="B859" s="30"/>
    </row>
    <row r="860" spans="2:2" x14ac:dyDescent="0.2">
      <c r="B860" s="30"/>
    </row>
    <row r="861" spans="2:2" x14ac:dyDescent="0.2">
      <c r="B861" s="30"/>
    </row>
    <row r="862" spans="2:2" x14ac:dyDescent="0.2">
      <c r="B862" s="30"/>
    </row>
    <row r="863" spans="2:2" x14ac:dyDescent="0.2">
      <c r="B863" s="30"/>
    </row>
    <row r="864" spans="2:2" x14ac:dyDescent="0.2">
      <c r="B864" s="30"/>
    </row>
    <row r="865" spans="2:2" x14ac:dyDescent="0.2">
      <c r="B865" s="30"/>
    </row>
    <row r="866" spans="2:2" x14ac:dyDescent="0.2">
      <c r="B866" s="30"/>
    </row>
    <row r="867" spans="2:2" x14ac:dyDescent="0.2">
      <c r="B867" s="30"/>
    </row>
    <row r="868" spans="2:2" x14ac:dyDescent="0.2">
      <c r="B868" s="30"/>
    </row>
    <row r="869" spans="2:2" x14ac:dyDescent="0.2">
      <c r="B869" s="30"/>
    </row>
    <row r="870" spans="2:2" x14ac:dyDescent="0.2">
      <c r="B870" s="30"/>
    </row>
    <row r="871" spans="2:2" x14ac:dyDescent="0.2">
      <c r="B871" s="30"/>
    </row>
    <row r="872" spans="2:2" x14ac:dyDescent="0.2">
      <c r="B872" s="30"/>
    </row>
    <row r="873" spans="2:2" x14ac:dyDescent="0.2">
      <c r="B873" s="30"/>
    </row>
    <row r="874" spans="2:2" x14ac:dyDescent="0.2">
      <c r="B874" s="30"/>
    </row>
    <row r="875" spans="2:2" x14ac:dyDescent="0.2">
      <c r="B875" s="30"/>
    </row>
    <row r="876" spans="2:2" x14ac:dyDescent="0.2">
      <c r="B876" s="30"/>
    </row>
    <row r="877" spans="2:2" x14ac:dyDescent="0.2">
      <c r="B877" s="30"/>
    </row>
    <row r="878" spans="2:2" x14ac:dyDescent="0.2">
      <c r="B878" s="30"/>
    </row>
    <row r="879" spans="2:2" x14ac:dyDescent="0.2">
      <c r="B879" s="30"/>
    </row>
    <row r="880" spans="2:2" x14ac:dyDescent="0.2">
      <c r="B880" s="30"/>
    </row>
    <row r="881" spans="2:2" x14ac:dyDescent="0.2">
      <c r="B881" s="30"/>
    </row>
    <row r="882" spans="2:2" x14ac:dyDescent="0.2">
      <c r="B882" s="30"/>
    </row>
    <row r="883" spans="2:2" x14ac:dyDescent="0.2">
      <c r="B883" s="30"/>
    </row>
    <row r="884" spans="2:2" x14ac:dyDescent="0.2">
      <c r="B884" s="30"/>
    </row>
    <row r="885" spans="2:2" x14ac:dyDescent="0.2">
      <c r="B885" s="30"/>
    </row>
    <row r="886" spans="2:2" x14ac:dyDescent="0.2">
      <c r="B886" s="30"/>
    </row>
    <row r="887" spans="2:2" x14ac:dyDescent="0.2">
      <c r="B887" s="30"/>
    </row>
    <row r="888" spans="2:2" x14ac:dyDescent="0.2">
      <c r="B888" s="30"/>
    </row>
    <row r="889" spans="2:2" x14ac:dyDescent="0.2">
      <c r="B889" s="30"/>
    </row>
    <row r="890" spans="2:2" x14ac:dyDescent="0.2">
      <c r="B890" s="30"/>
    </row>
    <row r="891" spans="2:2" x14ac:dyDescent="0.2">
      <c r="B891" s="30"/>
    </row>
    <row r="892" spans="2:2" x14ac:dyDescent="0.2">
      <c r="B892" s="30"/>
    </row>
    <row r="893" spans="2:2" x14ac:dyDescent="0.2">
      <c r="B893" s="30"/>
    </row>
    <row r="894" spans="2:2" x14ac:dyDescent="0.2">
      <c r="B894" s="30"/>
    </row>
    <row r="895" spans="2:2" x14ac:dyDescent="0.2">
      <c r="B895" s="30"/>
    </row>
    <row r="896" spans="2:2" x14ac:dyDescent="0.2">
      <c r="B896" s="30"/>
    </row>
    <row r="897" spans="2:2" x14ac:dyDescent="0.2">
      <c r="B897" s="30"/>
    </row>
    <row r="898" spans="2:2" x14ac:dyDescent="0.2">
      <c r="B898" s="30"/>
    </row>
    <row r="899" spans="2:2" x14ac:dyDescent="0.2">
      <c r="B899" s="30"/>
    </row>
    <row r="900" spans="2:2" x14ac:dyDescent="0.2">
      <c r="B900" s="30"/>
    </row>
    <row r="901" spans="2:2" x14ac:dyDescent="0.2">
      <c r="B901" s="30"/>
    </row>
    <row r="902" spans="2:2" x14ac:dyDescent="0.2">
      <c r="B902" s="30"/>
    </row>
    <row r="903" spans="2:2" x14ac:dyDescent="0.2">
      <c r="B903" s="30"/>
    </row>
    <row r="904" spans="2:2" x14ac:dyDescent="0.2">
      <c r="B904" s="30"/>
    </row>
    <row r="905" spans="2:2" x14ac:dyDescent="0.2">
      <c r="B905" s="30"/>
    </row>
    <row r="906" spans="2:2" x14ac:dyDescent="0.2">
      <c r="B906" s="30"/>
    </row>
    <row r="907" spans="2:2" x14ac:dyDescent="0.2">
      <c r="B907" s="30"/>
    </row>
    <row r="908" spans="2:2" x14ac:dyDescent="0.2">
      <c r="B908" s="30"/>
    </row>
    <row r="909" spans="2:2" x14ac:dyDescent="0.2">
      <c r="B909" s="30"/>
    </row>
    <row r="910" spans="2:2" x14ac:dyDescent="0.2">
      <c r="B910" s="30"/>
    </row>
    <row r="911" spans="2:2" x14ac:dyDescent="0.2">
      <c r="B911" s="30"/>
    </row>
    <row r="912" spans="2:2" x14ac:dyDescent="0.2">
      <c r="B912" s="30"/>
    </row>
    <row r="913" spans="2:2" x14ac:dyDescent="0.2">
      <c r="B913" s="30"/>
    </row>
    <row r="914" spans="2:2" x14ac:dyDescent="0.2">
      <c r="B914" s="30"/>
    </row>
    <row r="915" spans="2:2" x14ac:dyDescent="0.2">
      <c r="B915" s="30"/>
    </row>
    <row r="916" spans="2:2" x14ac:dyDescent="0.2">
      <c r="B916" s="30"/>
    </row>
    <row r="917" spans="2:2" x14ac:dyDescent="0.2">
      <c r="B917" s="30"/>
    </row>
    <row r="918" spans="2:2" x14ac:dyDescent="0.2">
      <c r="B918" s="30"/>
    </row>
    <row r="919" spans="2:2" x14ac:dyDescent="0.2">
      <c r="B919" s="30"/>
    </row>
    <row r="920" spans="2:2" x14ac:dyDescent="0.2">
      <c r="B920" s="30"/>
    </row>
    <row r="921" spans="2:2" x14ac:dyDescent="0.2">
      <c r="B921" s="30"/>
    </row>
    <row r="922" spans="2:2" x14ac:dyDescent="0.2">
      <c r="B922" s="30"/>
    </row>
    <row r="923" spans="2:2" x14ac:dyDescent="0.2">
      <c r="B923" s="30"/>
    </row>
    <row r="924" spans="2:2" x14ac:dyDescent="0.2">
      <c r="B924" s="30"/>
    </row>
    <row r="925" spans="2:2" x14ac:dyDescent="0.2">
      <c r="B925" s="30"/>
    </row>
    <row r="926" spans="2:2" x14ac:dyDescent="0.2">
      <c r="B926" s="30"/>
    </row>
    <row r="927" spans="2:2" x14ac:dyDescent="0.2">
      <c r="B927" s="30"/>
    </row>
    <row r="928" spans="2:2" x14ac:dyDescent="0.2">
      <c r="B928" s="30"/>
    </row>
    <row r="929" spans="2:2" x14ac:dyDescent="0.2">
      <c r="B929" s="30"/>
    </row>
    <row r="930" spans="2:2" x14ac:dyDescent="0.2">
      <c r="B930" s="30"/>
    </row>
    <row r="931" spans="2:2" x14ac:dyDescent="0.2">
      <c r="B931" s="30"/>
    </row>
    <row r="932" spans="2:2" x14ac:dyDescent="0.2">
      <c r="B932" s="30"/>
    </row>
    <row r="933" spans="2:2" x14ac:dyDescent="0.2">
      <c r="B933" s="30"/>
    </row>
    <row r="934" spans="2:2" x14ac:dyDescent="0.2">
      <c r="B934" s="30"/>
    </row>
    <row r="935" spans="2:2" x14ac:dyDescent="0.2">
      <c r="B935" s="30"/>
    </row>
    <row r="936" spans="2:2" x14ac:dyDescent="0.2">
      <c r="B936" s="30"/>
    </row>
    <row r="937" spans="2:2" x14ac:dyDescent="0.2">
      <c r="B937" s="30"/>
    </row>
    <row r="938" spans="2:2" x14ac:dyDescent="0.2">
      <c r="B938" s="30"/>
    </row>
    <row r="939" spans="2:2" x14ac:dyDescent="0.2">
      <c r="B939" s="30"/>
    </row>
    <row r="940" spans="2:2" x14ac:dyDescent="0.2">
      <c r="B940" s="30"/>
    </row>
    <row r="941" spans="2:2" x14ac:dyDescent="0.2">
      <c r="B941" s="30"/>
    </row>
    <row r="942" spans="2:2" x14ac:dyDescent="0.2">
      <c r="B942" s="30"/>
    </row>
    <row r="943" spans="2:2" x14ac:dyDescent="0.2">
      <c r="B943" s="30"/>
    </row>
    <row r="944" spans="2:2" x14ac:dyDescent="0.2">
      <c r="B944" s="30"/>
    </row>
    <row r="945" spans="2:2" x14ac:dyDescent="0.2">
      <c r="B945" s="30"/>
    </row>
    <row r="946" spans="2:2" x14ac:dyDescent="0.2">
      <c r="B946" s="30"/>
    </row>
    <row r="947" spans="2:2" x14ac:dyDescent="0.2">
      <c r="B947" s="30"/>
    </row>
    <row r="948" spans="2:2" x14ac:dyDescent="0.2">
      <c r="B948" s="30"/>
    </row>
    <row r="949" spans="2:2" x14ac:dyDescent="0.2">
      <c r="B949" s="30"/>
    </row>
    <row r="950" spans="2:2" x14ac:dyDescent="0.2">
      <c r="B950" s="30"/>
    </row>
    <row r="951" spans="2:2" x14ac:dyDescent="0.2">
      <c r="B951" s="30"/>
    </row>
    <row r="952" spans="2:2" x14ac:dyDescent="0.2">
      <c r="B952" s="30"/>
    </row>
    <row r="953" spans="2:2" x14ac:dyDescent="0.2">
      <c r="B953" s="30"/>
    </row>
    <row r="954" spans="2:2" x14ac:dyDescent="0.2">
      <c r="B954" s="30"/>
    </row>
    <row r="955" spans="2:2" x14ac:dyDescent="0.2">
      <c r="B955" s="30"/>
    </row>
    <row r="956" spans="2:2" x14ac:dyDescent="0.2">
      <c r="B956" s="30"/>
    </row>
    <row r="957" spans="2:2" x14ac:dyDescent="0.2">
      <c r="B957" s="30"/>
    </row>
    <row r="958" spans="2:2" x14ac:dyDescent="0.2">
      <c r="B958" s="30"/>
    </row>
    <row r="959" spans="2:2" x14ac:dyDescent="0.2">
      <c r="B959" s="30"/>
    </row>
    <row r="960" spans="2:2" x14ac:dyDescent="0.2">
      <c r="B960" s="30"/>
    </row>
    <row r="961" spans="2:2" x14ac:dyDescent="0.2">
      <c r="B961" s="30"/>
    </row>
    <row r="962" spans="2:2" x14ac:dyDescent="0.2">
      <c r="B962" s="30"/>
    </row>
    <row r="963" spans="2:2" x14ac:dyDescent="0.2">
      <c r="B963" s="30"/>
    </row>
    <row r="964" spans="2:2" x14ac:dyDescent="0.2">
      <c r="B964" s="30"/>
    </row>
    <row r="965" spans="2:2" x14ac:dyDescent="0.2">
      <c r="B965" s="30"/>
    </row>
    <row r="966" spans="2:2" x14ac:dyDescent="0.2">
      <c r="B966" s="30"/>
    </row>
    <row r="967" spans="2:2" x14ac:dyDescent="0.2">
      <c r="B967" s="30"/>
    </row>
    <row r="968" spans="2:2" x14ac:dyDescent="0.2">
      <c r="B968" s="30"/>
    </row>
    <row r="969" spans="2:2" x14ac:dyDescent="0.2">
      <c r="B969" s="30"/>
    </row>
    <row r="970" spans="2:2" x14ac:dyDescent="0.2">
      <c r="B970" s="30"/>
    </row>
    <row r="971" spans="2:2" x14ac:dyDescent="0.2">
      <c r="B971" s="30"/>
    </row>
    <row r="972" spans="2:2" x14ac:dyDescent="0.2">
      <c r="B972" s="30"/>
    </row>
    <row r="973" spans="2:2" x14ac:dyDescent="0.2">
      <c r="B973" s="30"/>
    </row>
    <row r="974" spans="2:2" x14ac:dyDescent="0.2">
      <c r="B974" s="30"/>
    </row>
    <row r="975" spans="2:2" x14ac:dyDescent="0.2">
      <c r="B975" s="30"/>
    </row>
    <row r="976" spans="2:2" x14ac:dyDescent="0.2">
      <c r="B976" s="30"/>
    </row>
    <row r="977" spans="2:2" x14ac:dyDescent="0.2">
      <c r="B977" s="30"/>
    </row>
    <row r="978" spans="2:2" x14ac:dyDescent="0.2">
      <c r="B978" s="30"/>
    </row>
    <row r="979" spans="2:2" x14ac:dyDescent="0.2">
      <c r="B979" s="30"/>
    </row>
    <row r="980" spans="2:2" x14ac:dyDescent="0.2">
      <c r="B980" s="30"/>
    </row>
    <row r="981" spans="2:2" x14ac:dyDescent="0.2">
      <c r="B981" s="30"/>
    </row>
    <row r="982" spans="2:2" x14ac:dyDescent="0.2">
      <c r="B982" s="30"/>
    </row>
    <row r="983" spans="2:2" x14ac:dyDescent="0.2">
      <c r="B983" s="30"/>
    </row>
    <row r="984" spans="2:2" x14ac:dyDescent="0.2">
      <c r="B984" s="30"/>
    </row>
    <row r="985" spans="2:2" x14ac:dyDescent="0.2">
      <c r="B985" s="30"/>
    </row>
    <row r="986" spans="2:2" x14ac:dyDescent="0.2">
      <c r="B986" s="30"/>
    </row>
    <row r="987" spans="2:2" x14ac:dyDescent="0.2">
      <c r="B987" s="30"/>
    </row>
    <row r="988" spans="2:2" x14ac:dyDescent="0.2">
      <c r="B988" s="30"/>
    </row>
    <row r="989" spans="2:2" x14ac:dyDescent="0.2">
      <c r="B989" s="30"/>
    </row>
    <row r="990" spans="2:2" x14ac:dyDescent="0.2">
      <c r="B990" s="30"/>
    </row>
    <row r="991" spans="2:2" x14ac:dyDescent="0.2">
      <c r="B991" s="30"/>
    </row>
    <row r="992" spans="2:2" x14ac:dyDescent="0.2">
      <c r="B992" s="30"/>
    </row>
    <row r="993" spans="2:2" x14ac:dyDescent="0.2">
      <c r="B993" s="30"/>
    </row>
    <row r="994" spans="2:2" x14ac:dyDescent="0.2">
      <c r="B994" s="30"/>
    </row>
    <row r="995" spans="2:2" x14ac:dyDescent="0.2">
      <c r="B995" s="30"/>
    </row>
    <row r="996" spans="2:2" x14ac:dyDescent="0.2">
      <c r="B996" s="30"/>
    </row>
    <row r="997" spans="2:2" x14ac:dyDescent="0.2">
      <c r="B997" s="30"/>
    </row>
    <row r="998" spans="2:2" x14ac:dyDescent="0.2">
      <c r="B998" s="30"/>
    </row>
  </sheetData>
  <mergeCells count="4">
    <mergeCell ref="A1:G1"/>
    <mergeCell ref="A16:B16"/>
    <mergeCell ref="F16:G17"/>
    <mergeCell ref="A17:B17"/>
  </mergeCells>
  <dataValidations count="3">
    <dataValidation type="decimal" operator="equal" allowBlank="1" showDropDown="1" showInputMessage="1" showErrorMessage="1" prompt="La valeur de ce champ est égale à 0 ou il doit rester VIDE" sqref="E3:E15" xr:uid="{00000000-0002-0000-0800-000000000000}">
      <formula1>0</formula1>
    </dataValidation>
    <dataValidation type="decimal" operator="equal" allowBlank="1" showDropDown="1" showInputMessage="1" showErrorMessage="1" prompt="La valeur de ce champ est égale à 1 ou il doit rester VIDE" sqref="D3:D15" xr:uid="{00000000-0002-0000-0800-000001000000}">
      <formula1>1</formula1>
    </dataValidation>
    <dataValidation type="decimal" operator="equal" allowBlank="1" showDropDown="1" showInputMessage="1" showErrorMessage="1" prompt="La valeur de ce champ est égale à 2 ou il doit rester VIDE" sqref="C3:C15" xr:uid="{00000000-0002-0000-0800-000002000000}">
      <formula1>2</formula1>
    </dataValidation>
  </dataValidations>
  <hyperlinks>
    <hyperlink ref="G3" r:id="rId1" xr:uid="{00000000-0004-0000-0800-000000000000}"/>
    <hyperlink ref="G4" r:id="rId2" xr:uid="{00000000-0004-0000-0800-000001000000}"/>
  </hyperlinks>
  <pageMargins left="0.7" right="0.7" top="0.75" bottom="0.75" header="0" footer="0"/>
  <pageSetup scale="76"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AF04E58DDB1147BACE8AD971ACB810" ma:contentTypeVersion="16" ma:contentTypeDescription="Create a new document." ma:contentTypeScope="" ma:versionID="165779e993b81606853fcae254bdc6c6">
  <xsd:schema xmlns:xsd="http://www.w3.org/2001/XMLSchema" xmlns:xs="http://www.w3.org/2001/XMLSchema" xmlns:p="http://schemas.microsoft.com/office/2006/metadata/properties" xmlns:ns2="b3e394f4-7e1b-40dc-9710-f85171a654f0" xmlns:ns3="9c6dacaa-8659-40a6-ae4b-db94d906a001" targetNamespace="http://schemas.microsoft.com/office/2006/metadata/properties" ma:root="true" ma:fieldsID="9ad812ca541bd85cc4953484cbcd9895" ns2:_="" ns3:_="">
    <xsd:import namespace="b3e394f4-7e1b-40dc-9710-f85171a654f0"/>
    <xsd:import namespace="9c6dacaa-8659-40a6-ae4b-db94d906a00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e394f4-7e1b-40dc-9710-f85171a65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3f7c956-802a-45ac-b2ba-cc78506785f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6dacaa-8659-40a6-ae4b-db94d906a00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e0e095-a9ee-45a3-ad98-fc47b39f0f4e}" ma:internalName="TaxCatchAll" ma:showField="CatchAllData" ma:web="9c6dacaa-8659-40a6-ae4b-db94d906a0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c6dacaa-8659-40a6-ae4b-db94d906a001" xsi:nil="true"/>
    <lcf76f155ced4ddcb4097134ff3c332f xmlns="b3e394f4-7e1b-40dc-9710-f85171a654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67C0FD-7864-47CC-AB53-88F92AD2AD09}">
  <ds:schemaRefs>
    <ds:schemaRef ds:uri="http://schemas.microsoft.com/sharepoint/v3/contenttype/forms"/>
  </ds:schemaRefs>
</ds:datastoreItem>
</file>

<file path=customXml/itemProps2.xml><?xml version="1.0" encoding="utf-8"?>
<ds:datastoreItem xmlns:ds="http://schemas.openxmlformats.org/officeDocument/2006/customXml" ds:itemID="{852A50EB-9C7E-4A4D-BC42-39F6AB84A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e394f4-7e1b-40dc-9710-f85171a654f0"/>
    <ds:schemaRef ds:uri="9c6dacaa-8659-40a6-ae4b-db94d906a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379C75-BD2D-4C63-AA09-D472C9C8F67C}">
  <ds:schemaRefs>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schemas.microsoft.com/office/2006/documentManagement/types"/>
    <ds:schemaRef ds:uri="9c6dacaa-8659-40a6-ae4b-db94d906a001"/>
    <ds:schemaRef ds:uri="http://www.w3.org/XML/1998/namespace"/>
    <ds:schemaRef ds:uri="b3e394f4-7e1b-40dc-9710-f85171a654f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Tableau de bord</vt:lpstr>
      <vt:lpstr>Introduction</vt:lpstr>
      <vt:lpstr>Evaluation du PANB</vt:lpstr>
      <vt:lpstr>Recommandations</vt:lpstr>
      <vt:lpstr>Analyse</vt:lpstr>
      <vt:lpstr>Developpement Stratégie</vt:lpstr>
      <vt:lpstr>Conception des messages</vt:lpstr>
      <vt:lpstr>Mise en oeuvre</vt:lpstr>
      <vt:lpstr>Suivi</vt:lpstr>
      <vt:lpstr>'Tableau de bord'!Zonecalcul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Checklist du CSC pour le PANB</dc:title>
  <dc:subject/>
  <dc:creator>Breakthrough ACTION</dc:creator>
  <cp:keywords/>
  <dc:description/>
  <cp:lastModifiedBy>Marcela Aguilar</cp:lastModifiedBy>
  <cp:revision/>
  <cp:lastPrinted>2022-11-30T12:37:39Z</cp:lastPrinted>
  <dcterms:created xsi:type="dcterms:W3CDTF">2022-04-22T20:06:58Z</dcterms:created>
  <dcterms:modified xsi:type="dcterms:W3CDTF">2023-02-24T16:32:45Z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0x0101003CAF04E58DDB1147BACE8AD971ACB810</vt:lpwstr>
  </property>
  <property fmtid="{D5CDD505-2E9C-101B-9397-08002B2CF9AE}" pid="3" name="MediaServiceImageTags">
    <vt:lpwstr/>
  </property>
</Properties>
</file>